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0115" windowHeight="8760" firstSheet="1" activeTab="3"/>
  </bookViews>
  <sheets>
    <sheet name="1-й этап" sheetId="13" r:id="rId1"/>
    <sheet name="2й этап" sheetId="19" r:id="rId2"/>
    <sheet name="3й этап" sheetId="21" r:id="rId3"/>
    <sheet name="4й этап" sheetId="22" r:id="rId4"/>
    <sheet name="ТОП 12" sheetId="17" r:id="rId5"/>
    <sheet name="Средний" sheetId="20" r:id="rId6"/>
  </sheets>
  <definedNames>
    <definedName name="_GoBack" localSheetId="5">Средний!#REF!</definedName>
  </definedNames>
  <calcPr calcId="125725"/>
</workbook>
</file>

<file path=xl/calcChain.xml><?xml version="1.0" encoding="utf-8"?>
<calcChain xmlns="http://schemas.openxmlformats.org/spreadsheetml/2006/main">
  <c r="Q15" i="20"/>
  <c r="N15"/>
  <c r="M15"/>
  <c r="Q61" l="1"/>
  <c r="Q60"/>
  <c r="Q59"/>
  <c r="Q58"/>
  <c r="Q57"/>
  <c r="Q56"/>
  <c r="Q55"/>
  <c r="Q54"/>
  <c r="Q53"/>
  <c r="Q52"/>
  <c r="Q51"/>
  <c r="Q50"/>
  <c r="Q49"/>
  <c r="Q48"/>
  <c r="Q47"/>
  <c r="Q46"/>
  <c r="Q45"/>
  <c r="Q44"/>
  <c r="Q43"/>
  <c r="Q42"/>
  <c r="Q41"/>
  <c r="Q40"/>
  <c r="Q39"/>
  <c r="Q38"/>
  <c r="Q37"/>
  <c r="Q36"/>
  <c r="Q35"/>
  <c r="Q34"/>
  <c r="Q33"/>
  <c r="Q32"/>
  <c r="Q31"/>
  <c r="Q30"/>
  <c r="Q29"/>
  <c r="Q28"/>
  <c r="Q27"/>
  <c r="Q26"/>
  <c r="Q25"/>
  <c r="Q24"/>
  <c r="Q23"/>
  <c r="Q22"/>
  <c r="Q21"/>
  <c r="Q20"/>
  <c r="Q19"/>
  <c r="Q18"/>
  <c r="Q17"/>
  <c r="Q16"/>
  <c r="Q14"/>
  <c r="Q13"/>
  <c r="Q12"/>
  <c r="Q11"/>
  <c r="Q10"/>
  <c r="Q9"/>
  <c r="Q8"/>
  <c r="Q7"/>
  <c r="Q6"/>
  <c r="Q5"/>
  <c r="N61"/>
  <c r="N60"/>
  <c r="N57"/>
  <c r="N55"/>
  <c r="N54"/>
  <c r="N52"/>
  <c r="N49"/>
  <c r="N48"/>
  <c r="N43"/>
  <c r="N42"/>
  <c r="N36"/>
  <c r="N34"/>
  <c r="N32"/>
  <c r="N27"/>
  <c r="N26"/>
  <c r="N24"/>
  <c r="N23"/>
  <c r="N22"/>
  <c r="N21"/>
  <c r="N16"/>
  <c r="N14"/>
  <c r="N13"/>
  <c r="N12"/>
  <c r="N11"/>
  <c r="N9"/>
  <c r="N8"/>
  <c r="N6"/>
  <c r="N5"/>
  <c r="M61"/>
  <c r="M60"/>
  <c r="M59"/>
  <c r="N59" s="1"/>
  <c r="M58"/>
  <c r="N58" s="1"/>
  <c r="M57"/>
  <c r="M56"/>
  <c r="N56" s="1"/>
  <c r="M55"/>
  <c r="M54"/>
  <c r="M53"/>
  <c r="N53" s="1"/>
  <c r="M52"/>
  <c r="M51"/>
  <c r="N51" s="1"/>
  <c r="M50"/>
  <c r="N50" s="1"/>
  <c r="M49"/>
  <c r="M48"/>
  <c r="M47"/>
  <c r="N47" s="1"/>
  <c r="M46"/>
  <c r="N46" s="1"/>
  <c r="M45"/>
  <c r="N45" s="1"/>
  <c r="M44"/>
  <c r="N44" s="1"/>
  <c r="M43"/>
  <c r="M42"/>
  <c r="M41"/>
  <c r="N41" s="1"/>
  <c r="M40"/>
  <c r="N40" s="1"/>
  <c r="M39"/>
  <c r="N39" s="1"/>
  <c r="M38"/>
  <c r="N38" s="1"/>
  <c r="M37"/>
  <c r="N37" s="1"/>
  <c r="M36"/>
  <c r="M35"/>
  <c r="N35" s="1"/>
  <c r="M34"/>
  <c r="M33"/>
  <c r="N33" s="1"/>
  <c r="M32"/>
  <c r="M31"/>
  <c r="N31" s="1"/>
  <c r="M30"/>
  <c r="N30" s="1"/>
  <c r="M29"/>
  <c r="N29" s="1"/>
  <c r="M28"/>
  <c r="M27"/>
  <c r="M26"/>
  <c r="M25"/>
  <c r="M24"/>
  <c r="M23"/>
  <c r="M22"/>
  <c r="M21"/>
  <c r="M20"/>
  <c r="N20" s="1"/>
  <c r="M19"/>
  <c r="N19" s="1"/>
  <c r="M18"/>
  <c r="N18" s="1"/>
  <c r="M17"/>
  <c r="N17" s="1"/>
  <c r="M16"/>
  <c r="M14"/>
  <c r="M13"/>
  <c r="M12"/>
  <c r="M11"/>
  <c r="M10"/>
  <c r="N10" s="1"/>
  <c r="M9"/>
  <c r="M8"/>
  <c r="M7"/>
  <c r="N7" s="1"/>
  <c r="M6"/>
  <c r="M5"/>
  <c r="L107" i="22" l="1"/>
  <c r="K107"/>
  <c r="J107"/>
  <c r="I107"/>
  <c r="H107"/>
  <c r="G107"/>
  <c r="F107"/>
  <c r="E107"/>
  <c r="P106"/>
  <c r="M106"/>
  <c r="N106" s="1"/>
  <c r="P105"/>
  <c r="M105"/>
  <c r="N105" s="1"/>
  <c r="P104"/>
  <c r="M104"/>
  <c r="N104" s="1"/>
  <c r="P103"/>
  <c r="M103"/>
  <c r="N103" s="1"/>
  <c r="P102"/>
  <c r="M102"/>
  <c r="N102" s="1"/>
  <c r="P101"/>
  <c r="M101"/>
  <c r="N101" s="1"/>
  <c r="P100"/>
  <c r="M100"/>
  <c r="N100" s="1"/>
  <c r="P99"/>
  <c r="M99"/>
  <c r="N99" s="1"/>
  <c r="P98"/>
  <c r="M98"/>
  <c r="N98" s="1"/>
  <c r="P97"/>
  <c r="M97"/>
  <c r="N97" s="1"/>
  <c r="P96"/>
  <c r="M96"/>
  <c r="N96" s="1"/>
  <c r="P95"/>
  <c r="M95"/>
  <c r="N95" s="1"/>
  <c r="P94"/>
  <c r="M94"/>
  <c r="N94" s="1"/>
  <c r="P93"/>
  <c r="N93"/>
  <c r="M93"/>
  <c r="P92"/>
  <c r="M92"/>
  <c r="N92" s="1"/>
  <c r="P91"/>
  <c r="M91"/>
  <c r="N91" s="1"/>
  <c r="P90"/>
  <c r="M90"/>
  <c r="N90" s="1"/>
  <c r="P89"/>
  <c r="M89"/>
  <c r="N89" s="1"/>
  <c r="P88"/>
  <c r="M88"/>
  <c r="N88" s="1"/>
  <c r="P87"/>
  <c r="M87"/>
  <c r="N87" s="1"/>
  <c r="P86"/>
  <c r="M86"/>
  <c r="N86" s="1"/>
  <c r="P85"/>
  <c r="M85"/>
  <c r="N85" s="1"/>
  <c r="P84"/>
  <c r="M84"/>
  <c r="N84" s="1"/>
  <c r="P83"/>
  <c r="M83"/>
  <c r="N83" s="1"/>
  <c r="P82"/>
  <c r="M82"/>
  <c r="N82" s="1"/>
  <c r="P81"/>
  <c r="M81"/>
  <c r="N81" s="1"/>
  <c r="P80"/>
  <c r="M80"/>
  <c r="N80" s="1"/>
  <c r="P79"/>
  <c r="M79"/>
  <c r="N79" s="1"/>
  <c r="P78"/>
  <c r="M78"/>
  <c r="N78" s="1"/>
  <c r="P77"/>
  <c r="M77"/>
  <c r="N77" s="1"/>
  <c r="P76"/>
  <c r="M76"/>
  <c r="N76" s="1"/>
  <c r="P75"/>
  <c r="M75"/>
  <c r="N75" s="1"/>
  <c r="P74"/>
  <c r="M74"/>
  <c r="N74" s="1"/>
  <c r="P73"/>
  <c r="M73"/>
  <c r="N73" s="1"/>
  <c r="P72"/>
  <c r="M72"/>
  <c r="N72" s="1"/>
  <c r="P71"/>
  <c r="M71"/>
  <c r="N71" s="1"/>
  <c r="P70"/>
  <c r="M70"/>
  <c r="N70" s="1"/>
  <c r="P69"/>
  <c r="M69"/>
  <c r="N69" s="1"/>
  <c r="P68"/>
  <c r="M68"/>
  <c r="N68" s="1"/>
  <c r="P67"/>
  <c r="M67"/>
  <c r="N67" s="1"/>
  <c r="P66"/>
  <c r="M66"/>
  <c r="N66" s="1"/>
  <c r="P65"/>
  <c r="M65"/>
  <c r="N65" s="1"/>
  <c r="P64"/>
  <c r="M64"/>
  <c r="N64" s="1"/>
  <c r="P63"/>
  <c r="M63"/>
  <c r="N63" s="1"/>
  <c r="P62"/>
  <c r="M62"/>
  <c r="N62" s="1"/>
  <c r="P61"/>
  <c r="M61"/>
  <c r="N61" s="1"/>
  <c r="P60"/>
  <c r="M60"/>
  <c r="N60" s="1"/>
  <c r="P59"/>
  <c r="M59"/>
  <c r="N59" s="1"/>
  <c r="P58"/>
  <c r="M58"/>
  <c r="N58" s="1"/>
  <c r="P57"/>
  <c r="M57"/>
  <c r="N57" s="1"/>
  <c r="P56"/>
  <c r="M56"/>
  <c r="N56" s="1"/>
  <c r="P55"/>
  <c r="M55"/>
  <c r="N55" s="1"/>
  <c r="P54"/>
  <c r="M54"/>
  <c r="N54" s="1"/>
  <c r="P53"/>
  <c r="M53"/>
  <c r="N53" s="1"/>
  <c r="P52"/>
  <c r="M52"/>
  <c r="N52" s="1"/>
  <c r="P51"/>
  <c r="M51"/>
  <c r="N51" s="1"/>
  <c r="P50"/>
  <c r="M50"/>
  <c r="N50" s="1"/>
  <c r="P49"/>
  <c r="M49"/>
  <c r="N49" s="1"/>
  <c r="P48"/>
  <c r="M48"/>
  <c r="N48" s="1"/>
  <c r="P47"/>
  <c r="M47"/>
  <c r="N47" s="1"/>
  <c r="P46"/>
  <c r="M46"/>
  <c r="N46" s="1"/>
  <c r="P45"/>
  <c r="M45"/>
  <c r="N45" s="1"/>
  <c r="P44"/>
  <c r="M44"/>
  <c r="N44" s="1"/>
  <c r="P43"/>
  <c r="M43"/>
  <c r="N43" s="1"/>
  <c r="P42"/>
  <c r="M42"/>
  <c r="N42" s="1"/>
  <c r="P41"/>
  <c r="M41"/>
  <c r="N41" s="1"/>
  <c r="P40"/>
  <c r="M40"/>
  <c r="N40" s="1"/>
  <c r="P39"/>
  <c r="M39"/>
  <c r="N39" s="1"/>
  <c r="P38"/>
  <c r="M38"/>
  <c r="N38" s="1"/>
  <c r="P37"/>
  <c r="M37"/>
  <c r="N37" s="1"/>
  <c r="P36"/>
  <c r="M36"/>
  <c r="N36" s="1"/>
  <c r="P35"/>
  <c r="M35"/>
  <c r="N35" s="1"/>
  <c r="P34"/>
  <c r="M34"/>
  <c r="N34" s="1"/>
  <c r="P33"/>
  <c r="M32"/>
  <c r="P32"/>
  <c r="M26"/>
  <c r="P31"/>
  <c r="M11"/>
  <c r="P30"/>
  <c r="M10"/>
  <c r="P29"/>
  <c r="M5"/>
  <c r="P28"/>
  <c r="M12"/>
  <c r="P27"/>
  <c r="M20"/>
  <c r="P26"/>
  <c r="M16"/>
  <c r="P25"/>
  <c r="M22"/>
  <c r="P24"/>
  <c r="M24"/>
  <c r="P23"/>
  <c r="M18"/>
  <c r="P22"/>
  <c r="M25"/>
  <c r="P21"/>
  <c r="M8"/>
  <c r="P20"/>
  <c r="M31"/>
  <c r="P19"/>
  <c r="M4"/>
  <c r="P18"/>
  <c r="M9"/>
  <c r="P17"/>
  <c r="M28"/>
  <c r="P16"/>
  <c r="M30"/>
  <c r="P15"/>
  <c r="M17"/>
  <c r="P14"/>
  <c r="M23"/>
  <c r="P13"/>
  <c r="M27"/>
  <c r="P12"/>
  <c r="M15"/>
  <c r="P11"/>
  <c r="M6"/>
  <c r="P8"/>
  <c r="M7"/>
  <c r="P7"/>
  <c r="M21"/>
  <c r="P10"/>
  <c r="M13"/>
  <c r="P6"/>
  <c r="M29"/>
  <c r="P5"/>
  <c r="M33"/>
  <c r="P9"/>
  <c r="M14"/>
  <c r="P4"/>
  <c r="M19"/>
  <c r="N31" l="1"/>
  <c r="N17"/>
  <c r="N22"/>
  <c r="N15"/>
  <c r="N25"/>
  <c r="N24"/>
  <c r="N27"/>
  <c r="N16"/>
  <c r="N19"/>
  <c r="N21"/>
  <c r="N28"/>
  <c r="N33"/>
  <c r="N23"/>
  <c r="N29"/>
  <c r="N18"/>
  <c r="N20"/>
  <c r="N26"/>
  <c r="N30"/>
  <c r="N32"/>
  <c r="N11"/>
  <c r="N5"/>
  <c r="N7"/>
  <c r="N8"/>
  <c r="N9"/>
  <c r="N4"/>
  <c r="N6"/>
  <c r="N12"/>
  <c r="N10"/>
  <c r="N14"/>
  <c r="N13"/>
  <c r="O11"/>
  <c r="O26"/>
  <c r="O19"/>
  <c r="O22"/>
  <c r="O18"/>
  <c r="O27"/>
  <c r="O8"/>
  <c r="O15"/>
  <c r="O23"/>
  <c r="O6"/>
  <c r="O14"/>
  <c r="O5"/>
  <c r="O4"/>
  <c r="O10"/>
  <c r="O12"/>
  <c r="O16"/>
  <c r="O20"/>
  <c r="O24"/>
  <c r="O9"/>
  <c r="O7"/>
  <c r="O13"/>
  <c r="O17"/>
  <c r="O21"/>
  <c r="O25"/>
  <c r="O28"/>
  <c r="O29"/>
  <c r="O30"/>
  <c r="O31"/>
  <c r="O32"/>
  <c r="O33"/>
  <c r="O34"/>
  <c r="O35"/>
  <c r="O36"/>
  <c r="O37"/>
  <c r="O38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59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79"/>
  <c r="O80"/>
  <c r="O81"/>
  <c r="O82"/>
  <c r="O83"/>
  <c r="O84"/>
  <c r="O85"/>
  <c r="O86"/>
  <c r="O87"/>
  <c r="O88"/>
  <c r="O89"/>
  <c r="O90"/>
  <c r="O91"/>
  <c r="O92"/>
  <c r="O93"/>
  <c r="O94"/>
  <c r="O95"/>
  <c r="O96"/>
  <c r="O97"/>
  <c r="O98"/>
  <c r="O99"/>
  <c r="O100"/>
  <c r="O101"/>
  <c r="O102"/>
  <c r="O103"/>
  <c r="O104"/>
  <c r="O105"/>
  <c r="O106"/>
  <c r="L107" i="21"/>
  <c r="K107"/>
  <c r="J107"/>
  <c r="I107"/>
  <c r="H107"/>
  <c r="G107"/>
  <c r="F107"/>
  <c r="E107"/>
  <c r="P106"/>
  <c r="M106"/>
  <c r="N106" s="1"/>
  <c r="P105"/>
  <c r="M105"/>
  <c r="N105" s="1"/>
  <c r="P104"/>
  <c r="M104"/>
  <c r="N104" s="1"/>
  <c r="P103"/>
  <c r="M103"/>
  <c r="N103" s="1"/>
  <c r="P102"/>
  <c r="M102"/>
  <c r="N102" s="1"/>
  <c r="P101"/>
  <c r="M101"/>
  <c r="N101" s="1"/>
  <c r="P100"/>
  <c r="M100"/>
  <c r="N100" s="1"/>
  <c r="P99"/>
  <c r="M99"/>
  <c r="N99" s="1"/>
  <c r="P98"/>
  <c r="M98"/>
  <c r="N98" s="1"/>
  <c r="P97"/>
  <c r="M97"/>
  <c r="N97" s="1"/>
  <c r="P96"/>
  <c r="M96"/>
  <c r="N96" s="1"/>
  <c r="P95"/>
  <c r="M95"/>
  <c r="N95" s="1"/>
  <c r="P94"/>
  <c r="M94"/>
  <c r="N94" s="1"/>
  <c r="P93"/>
  <c r="M93"/>
  <c r="N93" s="1"/>
  <c r="P92"/>
  <c r="M92"/>
  <c r="N92" s="1"/>
  <c r="P91"/>
  <c r="M91"/>
  <c r="N91" s="1"/>
  <c r="P90"/>
  <c r="M90"/>
  <c r="N90" s="1"/>
  <c r="P89"/>
  <c r="M89"/>
  <c r="N89" s="1"/>
  <c r="P88"/>
  <c r="M88"/>
  <c r="N88" s="1"/>
  <c r="P87"/>
  <c r="M87"/>
  <c r="N87" s="1"/>
  <c r="P86"/>
  <c r="M86"/>
  <c r="N86" s="1"/>
  <c r="P85"/>
  <c r="M85"/>
  <c r="N85" s="1"/>
  <c r="P84"/>
  <c r="M84"/>
  <c r="N84" s="1"/>
  <c r="P83"/>
  <c r="M83"/>
  <c r="N83" s="1"/>
  <c r="P82"/>
  <c r="M82"/>
  <c r="N82" s="1"/>
  <c r="P81"/>
  <c r="M6"/>
  <c r="P80"/>
  <c r="M81"/>
  <c r="P79"/>
  <c r="M80"/>
  <c r="P78"/>
  <c r="M79"/>
  <c r="P77"/>
  <c r="M78"/>
  <c r="P76"/>
  <c r="M77"/>
  <c r="P75"/>
  <c r="M76"/>
  <c r="P74"/>
  <c r="M75"/>
  <c r="P73"/>
  <c r="M74"/>
  <c r="P72"/>
  <c r="M73"/>
  <c r="P71"/>
  <c r="M72"/>
  <c r="P70"/>
  <c r="M71"/>
  <c r="P69"/>
  <c r="M70"/>
  <c r="P68"/>
  <c r="M69"/>
  <c r="P67"/>
  <c r="M68"/>
  <c r="P66"/>
  <c r="M67"/>
  <c r="P65"/>
  <c r="M66"/>
  <c r="P64"/>
  <c r="M65"/>
  <c r="P63"/>
  <c r="M64"/>
  <c r="P62"/>
  <c r="M63"/>
  <c r="P61"/>
  <c r="M62"/>
  <c r="P60"/>
  <c r="M61"/>
  <c r="P59"/>
  <c r="M60"/>
  <c r="P58"/>
  <c r="M59"/>
  <c r="P57"/>
  <c r="M58"/>
  <c r="P56"/>
  <c r="M57"/>
  <c r="P55"/>
  <c r="M56"/>
  <c r="P54"/>
  <c r="M55"/>
  <c r="P53"/>
  <c r="M54"/>
  <c r="P52"/>
  <c r="M53"/>
  <c r="P51"/>
  <c r="M52"/>
  <c r="P50"/>
  <c r="M51"/>
  <c r="P49"/>
  <c r="M50"/>
  <c r="P48"/>
  <c r="M11"/>
  <c r="P47"/>
  <c r="M49"/>
  <c r="P46"/>
  <c r="M48"/>
  <c r="P45"/>
  <c r="M47"/>
  <c r="P44"/>
  <c r="M46"/>
  <c r="P43"/>
  <c r="M45"/>
  <c r="P42"/>
  <c r="M44"/>
  <c r="P41"/>
  <c r="M43"/>
  <c r="P40"/>
  <c r="M42"/>
  <c r="P39"/>
  <c r="M41"/>
  <c r="P38"/>
  <c r="M40"/>
  <c r="P37"/>
  <c r="M39"/>
  <c r="P36"/>
  <c r="M38"/>
  <c r="P35"/>
  <c r="M37"/>
  <c r="P34"/>
  <c r="M36"/>
  <c r="P33"/>
  <c r="M24"/>
  <c r="P32"/>
  <c r="M17"/>
  <c r="P31"/>
  <c r="M16"/>
  <c r="P30"/>
  <c r="M10"/>
  <c r="P29"/>
  <c r="M32"/>
  <c r="P28"/>
  <c r="M27"/>
  <c r="P27"/>
  <c r="M8"/>
  <c r="P26"/>
  <c r="M18"/>
  <c r="P25"/>
  <c r="M15"/>
  <c r="P24"/>
  <c r="M20"/>
  <c r="P23"/>
  <c r="M4"/>
  <c r="P22"/>
  <c r="M19"/>
  <c r="P21"/>
  <c r="M34"/>
  <c r="P20"/>
  <c r="M12"/>
  <c r="P19"/>
  <c r="M22"/>
  <c r="P18"/>
  <c r="M7"/>
  <c r="P17"/>
  <c r="M26"/>
  <c r="P16"/>
  <c r="M28"/>
  <c r="P15"/>
  <c r="M14"/>
  <c r="P14"/>
  <c r="M31"/>
  <c r="P13"/>
  <c r="M21"/>
  <c r="P12"/>
  <c r="M13"/>
  <c r="P11"/>
  <c r="M29"/>
  <c r="P10"/>
  <c r="M5"/>
  <c r="P9"/>
  <c r="M9"/>
  <c r="P8"/>
  <c r="M23"/>
  <c r="P7"/>
  <c r="M25"/>
  <c r="P6"/>
  <c r="M35"/>
  <c r="N12" s="1"/>
  <c r="P5"/>
  <c r="M30"/>
  <c r="P4"/>
  <c r="M33"/>
  <c r="N51" l="1"/>
  <c r="N55"/>
  <c r="N57"/>
  <c r="N59"/>
  <c r="N63"/>
  <c r="N65"/>
  <c r="N67"/>
  <c r="N69"/>
  <c r="N71"/>
  <c r="N73"/>
  <c r="N75"/>
  <c r="N77"/>
  <c r="N53"/>
  <c r="N61"/>
  <c r="N79"/>
  <c r="N4"/>
  <c r="N81"/>
  <c r="N25"/>
  <c r="N20"/>
  <c r="N28"/>
  <c r="N22"/>
  <c r="N29"/>
  <c r="N17"/>
  <c r="N19"/>
  <c r="N21"/>
  <c r="N33"/>
  <c r="N31"/>
  <c r="N45"/>
  <c r="N42"/>
  <c r="N39"/>
  <c r="N37"/>
  <c r="N41"/>
  <c r="N43"/>
  <c r="N49"/>
  <c r="N23"/>
  <c r="N14"/>
  <c r="N24"/>
  <c r="N26"/>
  <c r="N30"/>
  <c r="N34"/>
  <c r="N38"/>
  <c r="N40"/>
  <c r="N44"/>
  <c r="N46"/>
  <c r="N48"/>
  <c r="N52"/>
  <c r="N54"/>
  <c r="N56"/>
  <c r="N58"/>
  <c r="N60"/>
  <c r="N62"/>
  <c r="N64"/>
  <c r="N66"/>
  <c r="N68"/>
  <c r="N70"/>
  <c r="N72"/>
  <c r="N74"/>
  <c r="N76"/>
  <c r="N78"/>
  <c r="N80"/>
  <c r="N27"/>
  <c r="N35"/>
  <c r="N16"/>
  <c r="N18"/>
  <c r="N32"/>
  <c r="N36"/>
  <c r="N50"/>
  <c r="N7"/>
  <c r="N11"/>
  <c r="O9"/>
  <c r="N5"/>
  <c r="N8"/>
  <c r="N6"/>
  <c r="O10"/>
  <c r="O4"/>
  <c r="O98"/>
  <c r="O34"/>
  <c r="O47"/>
  <c r="O48"/>
  <c r="O68"/>
  <c r="O51"/>
  <c r="O12"/>
  <c r="O45"/>
  <c r="O71"/>
  <c r="O80"/>
  <c r="O100"/>
  <c r="O103"/>
  <c r="O11"/>
  <c r="O54"/>
  <c r="O74"/>
  <c r="O83"/>
  <c r="O86"/>
  <c r="O106"/>
  <c r="O13"/>
  <c r="O14"/>
  <c r="O15"/>
  <c r="O16"/>
  <c r="O17"/>
  <c r="O18"/>
  <c r="O19"/>
  <c r="O28"/>
  <c r="O42"/>
  <c r="O43"/>
  <c r="O52"/>
  <c r="O55"/>
  <c r="O64"/>
  <c r="O84"/>
  <c r="O87"/>
  <c r="O96"/>
  <c r="N15"/>
  <c r="O44"/>
  <c r="N47"/>
  <c r="O58"/>
  <c r="O67"/>
  <c r="O70"/>
  <c r="O90"/>
  <c r="O99"/>
  <c r="O102"/>
  <c r="N9"/>
  <c r="O7"/>
  <c r="O6"/>
  <c r="O23"/>
  <c r="O24"/>
  <c r="O25"/>
  <c r="O26"/>
  <c r="O30"/>
  <c r="O31"/>
  <c r="O32"/>
  <c r="O38"/>
  <c r="O39"/>
  <c r="O40"/>
  <c r="O56"/>
  <c r="O59"/>
  <c r="O62"/>
  <c r="O72"/>
  <c r="O75"/>
  <c r="O78"/>
  <c r="O88"/>
  <c r="O91"/>
  <c r="O94"/>
  <c r="O104"/>
  <c r="O50"/>
  <c r="O60"/>
  <c r="O63"/>
  <c r="O66"/>
  <c r="O76"/>
  <c r="O79"/>
  <c r="O82"/>
  <c r="O92"/>
  <c r="O95"/>
  <c r="O49"/>
  <c r="O53"/>
  <c r="O57"/>
  <c r="O61"/>
  <c r="O65"/>
  <c r="O69"/>
  <c r="O73"/>
  <c r="O77"/>
  <c r="O81"/>
  <c r="O85"/>
  <c r="O89"/>
  <c r="O93"/>
  <c r="O97"/>
  <c r="O101"/>
  <c r="O105"/>
  <c r="N13"/>
  <c r="O46"/>
  <c r="O41"/>
  <c r="O37"/>
  <c r="O36"/>
  <c r="O35"/>
  <c r="O33"/>
  <c r="O29"/>
  <c r="O27"/>
  <c r="O22"/>
  <c r="O21"/>
  <c r="O20"/>
  <c r="O8"/>
  <c r="O5"/>
  <c r="N10"/>
  <c r="L107" i="19"/>
  <c r="K107"/>
  <c r="J107"/>
  <c r="I107"/>
  <c r="H107"/>
  <c r="G107"/>
  <c r="F107"/>
  <c r="E107"/>
  <c r="P106"/>
  <c r="M106"/>
  <c r="N106" s="1"/>
  <c r="P105"/>
  <c r="M105"/>
  <c r="N105" s="1"/>
  <c r="P104"/>
  <c r="M104"/>
  <c r="N104" s="1"/>
  <c r="P103"/>
  <c r="M103"/>
  <c r="N103" s="1"/>
  <c r="P102"/>
  <c r="M102"/>
  <c r="N102" s="1"/>
  <c r="P101"/>
  <c r="M101"/>
  <c r="N101" s="1"/>
  <c r="P100"/>
  <c r="M100"/>
  <c r="N100" s="1"/>
  <c r="P99"/>
  <c r="M99"/>
  <c r="N99" s="1"/>
  <c r="P98"/>
  <c r="M98"/>
  <c r="N98" s="1"/>
  <c r="P97"/>
  <c r="M97"/>
  <c r="N97" s="1"/>
  <c r="P96"/>
  <c r="M96"/>
  <c r="N96" s="1"/>
  <c r="P95"/>
  <c r="M95"/>
  <c r="N95" s="1"/>
  <c r="P94"/>
  <c r="M94"/>
  <c r="N94" s="1"/>
  <c r="P93"/>
  <c r="M93"/>
  <c r="N93" s="1"/>
  <c r="P92"/>
  <c r="M92"/>
  <c r="N92" s="1"/>
  <c r="P91"/>
  <c r="M91"/>
  <c r="N91" s="1"/>
  <c r="P90"/>
  <c r="M90"/>
  <c r="N90" s="1"/>
  <c r="P89"/>
  <c r="M89"/>
  <c r="N89" s="1"/>
  <c r="P88"/>
  <c r="M88"/>
  <c r="N88" s="1"/>
  <c r="P87"/>
  <c r="M87"/>
  <c r="N87" s="1"/>
  <c r="P86"/>
  <c r="M86"/>
  <c r="N86" s="1"/>
  <c r="P85"/>
  <c r="M85"/>
  <c r="N85" s="1"/>
  <c r="P84"/>
  <c r="M84"/>
  <c r="N84" s="1"/>
  <c r="P83"/>
  <c r="M83"/>
  <c r="N83" s="1"/>
  <c r="P82"/>
  <c r="M82"/>
  <c r="N82" s="1"/>
  <c r="P81"/>
  <c r="M81"/>
  <c r="N81" s="1"/>
  <c r="P80"/>
  <c r="M80"/>
  <c r="N80" s="1"/>
  <c r="P79"/>
  <c r="M79"/>
  <c r="N79" s="1"/>
  <c r="P78"/>
  <c r="M78"/>
  <c r="N78" s="1"/>
  <c r="P77"/>
  <c r="M77"/>
  <c r="N77" s="1"/>
  <c r="P76"/>
  <c r="M76"/>
  <c r="N76" s="1"/>
  <c r="P75"/>
  <c r="M75"/>
  <c r="N75" s="1"/>
  <c r="P74"/>
  <c r="M74"/>
  <c r="N74" s="1"/>
  <c r="P73"/>
  <c r="M73"/>
  <c r="N73" s="1"/>
  <c r="P72"/>
  <c r="M72"/>
  <c r="N72" s="1"/>
  <c r="P71"/>
  <c r="M71"/>
  <c r="N71" s="1"/>
  <c r="P70"/>
  <c r="M70"/>
  <c r="N70" s="1"/>
  <c r="P69"/>
  <c r="M69"/>
  <c r="N69" s="1"/>
  <c r="P68"/>
  <c r="M68"/>
  <c r="N68" s="1"/>
  <c r="P67"/>
  <c r="M67"/>
  <c r="N67" s="1"/>
  <c r="P66"/>
  <c r="M66"/>
  <c r="N66" s="1"/>
  <c r="P65"/>
  <c r="M65"/>
  <c r="N65" s="1"/>
  <c r="P64"/>
  <c r="M64"/>
  <c r="N64" s="1"/>
  <c r="P63"/>
  <c r="M63"/>
  <c r="N63" s="1"/>
  <c r="P62"/>
  <c r="M62"/>
  <c r="N62" s="1"/>
  <c r="P61"/>
  <c r="M61"/>
  <c r="N61" s="1"/>
  <c r="P60"/>
  <c r="M60"/>
  <c r="N60" s="1"/>
  <c r="P59"/>
  <c r="M59"/>
  <c r="N59" s="1"/>
  <c r="P58"/>
  <c r="M58"/>
  <c r="N58" s="1"/>
  <c r="P57"/>
  <c r="M57"/>
  <c r="N57" s="1"/>
  <c r="P56"/>
  <c r="M22"/>
  <c r="P55"/>
  <c r="M56"/>
  <c r="P54"/>
  <c r="M55"/>
  <c r="P53"/>
  <c r="M54"/>
  <c r="P52"/>
  <c r="M53"/>
  <c r="P51"/>
  <c r="M52"/>
  <c r="P26"/>
  <c r="M7"/>
  <c r="P50"/>
  <c r="M51"/>
  <c r="P49"/>
  <c r="M50"/>
  <c r="P48"/>
  <c r="M49"/>
  <c r="P28"/>
  <c r="M48"/>
  <c r="P31"/>
  <c r="M32"/>
  <c r="P30"/>
  <c r="M17"/>
  <c r="P37"/>
  <c r="M16"/>
  <c r="P27"/>
  <c r="M21"/>
  <c r="P44"/>
  <c r="M30"/>
  <c r="P32"/>
  <c r="M18"/>
  <c r="P46"/>
  <c r="M9"/>
  <c r="P24"/>
  <c r="M36"/>
  <c r="P36"/>
  <c r="M38"/>
  <c r="P40"/>
  <c r="M29"/>
  <c r="P35"/>
  <c r="M41"/>
  <c r="P47"/>
  <c r="M28"/>
  <c r="P38"/>
  <c r="M35"/>
  <c r="P42"/>
  <c r="M14"/>
  <c r="P25"/>
  <c r="M44"/>
  <c r="P41"/>
  <c r="M13"/>
  <c r="P39"/>
  <c r="M39"/>
  <c r="P43"/>
  <c r="M34"/>
  <c r="P29"/>
  <c r="M23"/>
  <c r="P34"/>
  <c r="M31"/>
  <c r="P45"/>
  <c r="M12"/>
  <c r="P33"/>
  <c r="M33"/>
  <c r="P23"/>
  <c r="M11"/>
  <c r="P22"/>
  <c r="M10"/>
  <c r="P21"/>
  <c r="M47"/>
  <c r="P20"/>
  <c r="M40"/>
  <c r="P19"/>
  <c r="M4"/>
  <c r="P18"/>
  <c r="M24"/>
  <c r="P17"/>
  <c r="M20"/>
  <c r="P16"/>
  <c r="M43"/>
  <c r="P15"/>
  <c r="M19"/>
  <c r="P14"/>
  <c r="M5"/>
  <c r="P13"/>
  <c r="M25"/>
  <c r="P12"/>
  <c r="M46"/>
  <c r="P11"/>
  <c r="M27"/>
  <c r="P10"/>
  <c r="M15"/>
  <c r="P9"/>
  <c r="M26"/>
  <c r="P8"/>
  <c r="M6"/>
  <c r="P7"/>
  <c r="M8"/>
  <c r="P6"/>
  <c r="M42"/>
  <c r="P5"/>
  <c r="M37"/>
  <c r="P4"/>
  <c r="M45"/>
  <c r="I106" i="20"/>
  <c r="I34"/>
  <c r="I105"/>
  <c r="I104"/>
  <c r="I57"/>
  <c r="I23"/>
  <c r="I61"/>
  <c r="J61" s="1"/>
  <c r="I25"/>
  <c r="I28"/>
  <c r="I103"/>
  <c r="I102"/>
  <c r="I101"/>
  <c r="I100"/>
  <c r="I59"/>
  <c r="J59" s="1"/>
  <c r="I99"/>
  <c r="I98"/>
  <c r="I56"/>
  <c r="I97"/>
  <c r="I96"/>
  <c r="I95"/>
  <c r="I94"/>
  <c r="I93"/>
  <c r="I92"/>
  <c r="I91"/>
  <c r="I14"/>
  <c r="I53"/>
  <c r="I90"/>
  <c r="I89"/>
  <c r="I88"/>
  <c r="I87"/>
  <c r="I51"/>
  <c r="I86"/>
  <c r="I49"/>
  <c r="I48"/>
  <c r="I47"/>
  <c r="I46"/>
  <c r="I85"/>
  <c r="I84"/>
  <c r="I45"/>
  <c r="I83"/>
  <c r="I44"/>
  <c r="I43"/>
  <c r="I82"/>
  <c r="I42"/>
  <c r="I81"/>
  <c r="I41"/>
  <c r="I80"/>
  <c r="I13"/>
  <c r="I79"/>
  <c r="I39"/>
  <c r="I54"/>
  <c r="I78"/>
  <c r="I37"/>
  <c r="I36"/>
  <c r="I35"/>
  <c r="I77"/>
  <c r="I76"/>
  <c r="I75"/>
  <c r="I32"/>
  <c r="I15"/>
  <c r="R15" s="1"/>
  <c r="I74"/>
  <c r="I33"/>
  <c r="I73"/>
  <c r="I31"/>
  <c r="I30"/>
  <c r="I27"/>
  <c r="J27" s="1"/>
  <c r="I72"/>
  <c r="I71"/>
  <c r="I26"/>
  <c r="I70"/>
  <c r="I69"/>
  <c r="I68"/>
  <c r="I67"/>
  <c r="I7"/>
  <c r="I21"/>
  <c r="I66"/>
  <c r="I19"/>
  <c r="J19" s="1"/>
  <c r="I18"/>
  <c r="I17"/>
  <c r="J17" s="1"/>
  <c r="I65"/>
  <c r="I12"/>
  <c r="I52"/>
  <c r="I40"/>
  <c r="J40" s="1"/>
  <c r="I64"/>
  <c r="I63"/>
  <c r="I22"/>
  <c r="I55"/>
  <c r="I60"/>
  <c r="I58"/>
  <c r="I24"/>
  <c r="I20"/>
  <c r="I62"/>
  <c r="I11"/>
  <c r="I10"/>
  <c r="I50"/>
  <c r="I9"/>
  <c r="I8"/>
  <c r="I38"/>
  <c r="I6"/>
  <c r="I29"/>
  <c r="I5"/>
  <c r="I16"/>
  <c r="N32" i="19" l="1"/>
  <c r="N13"/>
  <c r="N17"/>
  <c r="N10"/>
  <c r="N9"/>
  <c r="N18"/>
  <c r="N7"/>
  <c r="N8"/>
  <c r="N5"/>
  <c r="N4"/>
  <c r="N11"/>
  <c r="N19"/>
  <c r="N20"/>
  <c r="N46"/>
  <c r="N56"/>
  <c r="N15"/>
  <c r="N6"/>
  <c r="N12"/>
  <c r="N16"/>
  <c r="N22"/>
  <c r="N21"/>
  <c r="N23"/>
  <c r="N29"/>
  <c r="N39"/>
  <c r="N25"/>
  <c r="N38"/>
  <c r="N35"/>
  <c r="N36"/>
  <c r="N44"/>
  <c r="N37"/>
  <c r="N31"/>
  <c r="N48"/>
  <c r="N50"/>
  <c r="N51"/>
  <c r="N53"/>
  <c r="N55"/>
  <c r="N45"/>
  <c r="N14"/>
  <c r="N33"/>
  <c r="N43"/>
  <c r="N41"/>
  <c r="N42"/>
  <c r="N47"/>
  <c r="N40"/>
  <c r="N24"/>
  <c r="N27"/>
  <c r="N30"/>
  <c r="N28"/>
  <c r="N49"/>
  <c r="N26"/>
  <c r="N52"/>
  <c r="N54"/>
  <c r="N34"/>
  <c r="O8"/>
  <c r="O15"/>
  <c r="O6"/>
  <c r="O9"/>
  <c r="O5"/>
  <c r="O106"/>
  <c r="O45"/>
  <c r="O38"/>
  <c r="O11"/>
  <c r="O14"/>
  <c r="O17"/>
  <c r="O22"/>
  <c r="O41"/>
  <c r="O24"/>
  <c r="O99"/>
  <c r="O34"/>
  <c r="O47"/>
  <c r="O10"/>
  <c r="O13"/>
  <c r="O21"/>
  <c r="O39"/>
  <c r="O36"/>
  <c r="O94"/>
  <c r="O16"/>
  <c r="O12"/>
  <c r="O7"/>
  <c r="O4"/>
  <c r="O86"/>
  <c r="O91"/>
  <c r="O96"/>
  <c r="O62"/>
  <c r="O79"/>
  <c r="O82"/>
  <c r="O102"/>
  <c r="O80"/>
  <c r="O83"/>
  <c r="O88"/>
  <c r="O57"/>
  <c r="O78"/>
  <c r="O92"/>
  <c r="O95"/>
  <c r="O98"/>
  <c r="O27"/>
  <c r="O84"/>
  <c r="O87"/>
  <c r="O90"/>
  <c r="O100"/>
  <c r="O103"/>
  <c r="O104"/>
  <c r="O73"/>
  <c r="O81"/>
  <c r="O85"/>
  <c r="O89"/>
  <c r="O93"/>
  <c r="O97"/>
  <c r="O101"/>
  <c r="O105"/>
  <c r="O50"/>
  <c r="O65"/>
  <c r="O54"/>
  <c r="O70"/>
  <c r="O44"/>
  <c r="O53"/>
  <c r="O61"/>
  <c r="O69"/>
  <c r="O77"/>
  <c r="O26"/>
  <c r="O58"/>
  <c r="O66"/>
  <c r="O74"/>
  <c r="O31"/>
  <c r="O51"/>
  <c r="O55"/>
  <c r="O59"/>
  <c r="O63"/>
  <c r="O67"/>
  <c r="O71"/>
  <c r="O75"/>
  <c r="O28"/>
  <c r="O52"/>
  <c r="O56"/>
  <c r="O60"/>
  <c r="O64"/>
  <c r="O68"/>
  <c r="O72"/>
  <c r="O76"/>
  <c r="O19"/>
  <c r="O23"/>
  <c r="O29"/>
  <c r="O25"/>
  <c r="O35"/>
  <c r="O46"/>
  <c r="O37"/>
  <c r="O48"/>
  <c r="O20"/>
  <c r="O33"/>
  <c r="O43"/>
  <c r="O42"/>
  <c r="O40"/>
  <c r="O32"/>
  <c r="O30"/>
  <c r="O49"/>
  <c r="O18"/>
  <c r="R63" i="17" l="1"/>
  <c r="R62"/>
  <c r="R60"/>
  <c r="R61"/>
  <c r="R59"/>
  <c r="R57"/>
  <c r="R56"/>
  <c r="R35"/>
  <c r="R55"/>
  <c r="R41"/>
  <c r="R54"/>
  <c r="R53"/>
  <c r="R52"/>
  <c r="R51"/>
  <c r="R50"/>
  <c r="R49"/>
  <c r="R48"/>
  <c r="R47"/>
  <c r="R36"/>
  <c r="R46"/>
  <c r="R25"/>
  <c r="R31"/>
  <c r="R45"/>
  <c r="R19"/>
  <c r="R44"/>
  <c r="R43"/>
  <c r="R42"/>
  <c r="R28"/>
  <c r="R40"/>
  <c r="R16"/>
  <c r="R39"/>
  <c r="R14"/>
  <c r="R38"/>
  <c r="R37"/>
  <c r="R24"/>
  <c r="R13"/>
  <c r="R34"/>
  <c r="R20"/>
  <c r="R12"/>
  <c r="R32"/>
  <c r="R33"/>
  <c r="R26"/>
  <c r="R30"/>
  <c r="R27"/>
  <c r="R29"/>
  <c r="R11"/>
  <c r="R18"/>
  <c r="R23"/>
  <c r="R22"/>
  <c r="R10"/>
  <c r="R21"/>
  <c r="R15"/>
  <c r="R17"/>
  <c r="R7"/>
  <c r="R6"/>
  <c r="R8"/>
  <c r="R9"/>
  <c r="R5"/>
  <c r="R105" i="20" l="1"/>
  <c r="S105" s="1"/>
  <c r="J34"/>
  <c r="R104"/>
  <c r="S104" s="1"/>
  <c r="R103"/>
  <c r="S103" s="1"/>
  <c r="J104"/>
  <c r="R33"/>
  <c r="J23"/>
  <c r="R60"/>
  <c r="R9"/>
  <c r="U25" i="17"/>
  <c r="T25"/>
  <c r="S25"/>
  <c r="U24"/>
  <c r="T24"/>
  <c r="S24"/>
  <c r="M106" i="13"/>
  <c r="N106" s="1"/>
  <c r="M105"/>
  <c r="N105" s="1"/>
  <c r="M104"/>
  <c r="N104" s="1"/>
  <c r="M103"/>
  <c r="N103" s="1"/>
  <c r="M102"/>
  <c r="N102" s="1"/>
  <c r="M101"/>
  <c r="N101" s="1"/>
  <c r="M100"/>
  <c r="N100" s="1"/>
  <c r="M99"/>
  <c r="N99" s="1"/>
  <c r="M98"/>
  <c r="N98" s="1"/>
  <c r="M97"/>
  <c r="N97" s="1"/>
  <c r="M96"/>
  <c r="M95"/>
  <c r="M94"/>
  <c r="M93"/>
  <c r="M92"/>
  <c r="N92" s="1"/>
  <c r="M91"/>
  <c r="N91" s="1"/>
  <c r="M90"/>
  <c r="N90" s="1"/>
  <c r="M89"/>
  <c r="N89" s="1"/>
  <c r="M88"/>
  <c r="N88" s="1"/>
  <c r="M87"/>
  <c r="N87" s="1"/>
  <c r="M86"/>
  <c r="N86" s="1"/>
  <c r="M85"/>
  <c r="N85" s="1"/>
  <c r="M84"/>
  <c r="N84" s="1"/>
  <c r="M83"/>
  <c r="N83" s="1"/>
  <c r="M82"/>
  <c r="N82" s="1"/>
  <c r="M81"/>
  <c r="N81" s="1"/>
  <c r="M80"/>
  <c r="N80" s="1"/>
  <c r="M79"/>
  <c r="N79" s="1"/>
  <c r="M78"/>
  <c r="N78" s="1"/>
  <c r="M77"/>
  <c r="N77" s="1"/>
  <c r="M76"/>
  <c r="N76" s="1"/>
  <c r="M75"/>
  <c r="N75" s="1"/>
  <c r="M74"/>
  <c r="N74" s="1"/>
  <c r="M73"/>
  <c r="N73" s="1"/>
  <c r="M72"/>
  <c r="N72" s="1"/>
  <c r="M71"/>
  <c r="N71" s="1"/>
  <c r="M70"/>
  <c r="N70" s="1"/>
  <c r="M69"/>
  <c r="N69" s="1"/>
  <c r="M68"/>
  <c r="N68" s="1"/>
  <c r="M67"/>
  <c r="N67" s="1"/>
  <c r="M66"/>
  <c r="N66" s="1"/>
  <c r="M65"/>
  <c r="N65" s="1"/>
  <c r="M64"/>
  <c r="M63"/>
  <c r="M62"/>
  <c r="M61"/>
  <c r="M60"/>
  <c r="M59"/>
  <c r="M58"/>
  <c r="M57"/>
  <c r="M56"/>
  <c r="M55"/>
  <c r="M54"/>
  <c r="M53"/>
  <c r="M52"/>
  <c r="M51"/>
  <c r="M50"/>
  <c r="M49"/>
  <c r="M48"/>
  <c r="M47"/>
  <c r="M46"/>
  <c r="M45"/>
  <c r="M44"/>
  <c r="M43"/>
  <c r="M42"/>
  <c r="M41"/>
  <c r="M40"/>
  <c r="M12"/>
  <c r="M21"/>
  <c r="M32"/>
  <c r="M36"/>
  <c r="M34"/>
  <c r="M35"/>
  <c r="M27"/>
  <c r="M17"/>
  <c r="M37"/>
  <c r="M23"/>
  <c r="M9"/>
  <c r="M33"/>
  <c r="M6"/>
  <c r="M20"/>
  <c r="M19"/>
  <c r="M38"/>
  <c r="M7"/>
  <c r="M25"/>
  <c r="M16"/>
  <c r="M30"/>
  <c r="M14"/>
  <c r="M26"/>
  <c r="M39"/>
  <c r="M18"/>
  <c r="M5"/>
  <c r="M24"/>
  <c r="M4"/>
  <c r="M10"/>
  <c r="M28"/>
  <c r="M8"/>
  <c r="M15"/>
  <c r="M31"/>
  <c r="M29"/>
  <c r="M22"/>
  <c r="M13"/>
  <c r="P106"/>
  <c r="P105"/>
  <c r="P104"/>
  <c r="P103"/>
  <c r="P102"/>
  <c r="P101"/>
  <c r="P100"/>
  <c r="P99"/>
  <c r="P98"/>
  <c r="P97"/>
  <c r="P96"/>
  <c r="P95"/>
  <c r="P94"/>
  <c r="P93"/>
  <c r="P92"/>
  <c r="P91"/>
  <c r="P90"/>
  <c r="P89"/>
  <c r="P88"/>
  <c r="P87"/>
  <c r="P86"/>
  <c r="P85"/>
  <c r="P84"/>
  <c r="P83"/>
  <c r="P82"/>
  <c r="P81"/>
  <c r="P80"/>
  <c r="P79"/>
  <c r="P78"/>
  <c r="P77"/>
  <c r="P76"/>
  <c r="P75"/>
  <c r="P74"/>
  <c r="P73"/>
  <c r="P72"/>
  <c r="P71"/>
  <c r="P70"/>
  <c r="P69"/>
  <c r="P68"/>
  <c r="P67"/>
  <c r="P66"/>
  <c r="P65"/>
  <c r="P64"/>
  <c r="P63"/>
  <c r="P62"/>
  <c r="P61"/>
  <c r="P60"/>
  <c r="P59"/>
  <c r="P58"/>
  <c r="P57"/>
  <c r="P56"/>
  <c r="P55"/>
  <c r="P54"/>
  <c r="P53"/>
  <c r="P52"/>
  <c r="P51"/>
  <c r="P50"/>
  <c r="P49"/>
  <c r="P48"/>
  <c r="P47"/>
  <c r="P46"/>
  <c r="P45"/>
  <c r="P44"/>
  <c r="P43"/>
  <c r="P42"/>
  <c r="P41"/>
  <c r="P40"/>
  <c r="P39"/>
  <c r="P36"/>
  <c r="P38"/>
  <c r="P37"/>
  <c r="P34"/>
  <c r="P26"/>
  <c r="P31"/>
  <c r="P16"/>
  <c r="P18"/>
  <c r="P30"/>
  <c r="P17"/>
  <c r="P35"/>
  <c r="P33"/>
  <c r="P29"/>
  <c r="P27"/>
  <c r="P32"/>
  <c r="P22"/>
  <c r="P21"/>
  <c r="P15"/>
  <c r="P23"/>
  <c r="P25"/>
  <c r="P20"/>
  <c r="P12"/>
  <c r="P24"/>
  <c r="P28"/>
  <c r="P14"/>
  <c r="P13"/>
  <c r="P9"/>
  <c r="P11"/>
  <c r="P8"/>
  <c r="P19"/>
  <c r="P5"/>
  <c r="P10"/>
  <c r="P6"/>
  <c r="P7"/>
  <c r="J106" i="20"/>
  <c r="M106" s="1"/>
  <c r="N106" s="1"/>
  <c r="Q106" s="1"/>
  <c r="R106"/>
  <c r="S106" s="1"/>
  <c r="J100"/>
  <c r="R99"/>
  <c r="S99" s="1"/>
  <c r="R98"/>
  <c r="S98" s="1"/>
  <c r="J98"/>
  <c r="R93"/>
  <c r="S93" s="1"/>
  <c r="R91"/>
  <c r="S91" s="1"/>
  <c r="R89"/>
  <c r="S89" s="1"/>
  <c r="J90"/>
  <c r="R88"/>
  <c r="S88" s="1"/>
  <c r="R86"/>
  <c r="S86" s="1"/>
  <c r="R42"/>
  <c r="J47"/>
  <c r="R55"/>
  <c r="R83"/>
  <c r="S83" s="1"/>
  <c r="R52"/>
  <c r="J82"/>
  <c r="R80"/>
  <c r="S80" s="1"/>
  <c r="R79"/>
  <c r="S79" s="1"/>
  <c r="R54"/>
  <c r="S54" s="1"/>
  <c r="J54"/>
  <c r="R11"/>
  <c r="R57"/>
  <c r="J32"/>
  <c r="R72"/>
  <c r="S72" s="1"/>
  <c r="J30"/>
  <c r="J72"/>
  <c r="R67"/>
  <c r="S67" s="1"/>
  <c r="J26"/>
  <c r="J67"/>
  <c r="R24"/>
  <c r="J63"/>
  <c r="J22"/>
  <c r="J60"/>
  <c r="J58"/>
  <c r="J24"/>
  <c r="J20"/>
  <c r="J62"/>
  <c r="J11"/>
  <c r="J10"/>
  <c r="J9"/>
  <c r="J8"/>
  <c r="J38"/>
  <c r="J6"/>
  <c r="J29"/>
  <c r="J5"/>
  <c r="R28" l="1"/>
  <c r="M67"/>
  <c r="N67" s="1"/>
  <c r="Q67" s="1"/>
  <c r="M72"/>
  <c r="N72" s="1"/>
  <c r="Q72" s="1"/>
  <c r="M62"/>
  <c r="N62" s="1"/>
  <c r="Q62" s="1"/>
  <c r="R76"/>
  <c r="S76" s="1"/>
  <c r="J68"/>
  <c r="M63" s="1"/>
  <c r="N63" s="1"/>
  <c r="Q63" s="1"/>
  <c r="J31"/>
  <c r="R47"/>
  <c r="J77"/>
  <c r="J13"/>
  <c r="R78"/>
  <c r="S78" s="1"/>
  <c r="J83"/>
  <c r="R81"/>
  <c r="S81" s="1"/>
  <c r="J86"/>
  <c r="R84"/>
  <c r="S84" s="1"/>
  <c r="J91"/>
  <c r="M90" s="1"/>
  <c r="N90" s="1"/>
  <c r="Q90" s="1"/>
  <c r="R90"/>
  <c r="S90" s="1"/>
  <c r="J97"/>
  <c r="M97" s="1"/>
  <c r="N97" s="1"/>
  <c r="Q97" s="1"/>
  <c r="R96"/>
  <c r="S96" s="1"/>
  <c r="R6"/>
  <c r="R29"/>
  <c r="R34"/>
  <c r="J65"/>
  <c r="J7"/>
  <c r="R27"/>
  <c r="S27" s="1"/>
  <c r="R68"/>
  <c r="S68" s="1"/>
  <c r="J74"/>
  <c r="J75"/>
  <c r="J37"/>
  <c r="J39"/>
  <c r="R61"/>
  <c r="J81"/>
  <c r="J43"/>
  <c r="R16"/>
  <c r="J85"/>
  <c r="M83" s="1"/>
  <c r="N83" s="1"/>
  <c r="Q83" s="1"/>
  <c r="J48"/>
  <c r="J88"/>
  <c r="J53"/>
  <c r="R38"/>
  <c r="J94"/>
  <c r="J99"/>
  <c r="M98" s="1"/>
  <c r="N98" s="1"/>
  <c r="Q98" s="1"/>
  <c r="J101"/>
  <c r="M100" s="1"/>
  <c r="N100" s="1"/>
  <c r="Q100" s="1"/>
  <c r="R100"/>
  <c r="S100" s="1"/>
  <c r="R48"/>
  <c r="R50"/>
  <c r="J50"/>
  <c r="J55"/>
  <c r="J66"/>
  <c r="J69"/>
  <c r="J71"/>
  <c r="J73"/>
  <c r="J15"/>
  <c r="R71"/>
  <c r="S71" s="1"/>
  <c r="J35"/>
  <c r="J78"/>
  <c r="J80"/>
  <c r="J42"/>
  <c r="R49"/>
  <c r="J45"/>
  <c r="J46"/>
  <c r="R40"/>
  <c r="J51"/>
  <c r="J89"/>
  <c r="R87"/>
  <c r="S87" s="1"/>
  <c r="J92"/>
  <c r="J95"/>
  <c r="R94"/>
  <c r="S94" s="1"/>
  <c r="J56"/>
  <c r="R5"/>
  <c r="R101"/>
  <c r="S101" s="1"/>
  <c r="J102"/>
  <c r="R43"/>
  <c r="R62"/>
  <c r="S62" s="1"/>
  <c r="J64"/>
  <c r="R32"/>
  <c r="J18"/>
  <c r="R37"/>
  <c r="J70"/>
  <c r="J33"/>
  <c r="R8"/>
  <c r="J76"/>
  <c r="J36"/>
  <c r="R36"/>
  <c r="J79"/>
  <c r="J41"/>
  <c r="J84"/>
  <c r="M82" s="1"/>
  <c r="N82" s="1"/>
  <c r="Q82" s="1"/>
  <c r="R82"/>
  <c r="S82" s="1"/>
  <c r="J49"/>
  <c r="J87"/>
  <c r="R85"/>
  <c r="S85" s="1"/>
  <c r="J14"/>
  <c r="J93"/>
  <c r="R92"/>
  <c r="S92" s="1"/>
  <c r="R95"/>
  <c r="S95" s="1"/>
  <c r="J96"/>
  <c r="J103"/>
  <c r="R102"/>
  <c r="S102" s="1"/>
  <c r="R23"/>
  <c r="R12"/>
  <c r="R14"/>
  <c r="R21"/>
  <c r="R97"/>
  <c r="S97" s="1"/>
  <c r="J57"/>
  <c r="J105"/>
  <c r="M104" s="1"/>
  <c r="N104" s="1"/>
  <c r="Q104" s="1"/>
  <c r="M68" l="1"/>
  <c r="N68" s="1"/>
  <c r="Q68" s="1"/>
  <c r="R10"/>
  <c r="R19"/>
  <c r="R35"/>
  <c r="R17"/>
  <c r="R44"/>
  <c r="R25"/>
  <c r="M89"/>
  <c r="N89" s="1"/>
  <c r="Q89" s="1"/>
  <c r="M102"/>
  <c r="N102" s="1"/>
  <c r="Q102" s="1"/>
  <c r="M74"/>
  <c r="N74" s="1"/>
  <c r="Q74" s="1"/>
  <c r="R30"/>
  <c r="M84"/>
  <c r="N84" s="1"/>
  <c r="Q84" s="1"/>
  <c r="M92"/>
  <c r="N92" s="1"/>
  <c r="Q92" s="1"/>
  <c r="M65"/>
  <c r="N65" s="1"/>
  <c r="Q65" s="1"/>
  <c r="M71"/>
  <c r="N71" s="1"/>
  <c r="Q71" s="1"/>
  <c r="M79"/>
  <c r="N79" s="1"/>
  <c r="Q79" s="1"/>
  <c r="M95"/>
  <c r="N95" s="1"/>
  <c r="Q95" s="1"/>
  <c r="M87"/>
  <c r="N87" s="1"/>
  <c r="Q87" s="1"/>
  <c r="M75"/>
  <c r="N75" s="1"/>
  <c r="Q75" s="1"/>
  <c r="M69"/>
  <c r="N69" s="1"/>
  <c r="Q69" s="1"/>
  <c r="M70"/>
  <c r="N70" s="1"/>
  <c r="Q70" s="1"/>
  <c r="M81"/>
  <c r="N81" s="1"/>
  <c r="Q81" s="1"/>
  <c r="M99"/>
  <c r="N99" s="1"/>
  <c r="Q99" s="1"/>
  <c r="M105"/>
  <c r="N105" s="1"/>
  <c r="Q105" s="1"/>
  <c r="M101"/>
  <c r="N101" s="1"/>
  <c r="Q101" s="1"/>
  <c r="M73"/>
  <c r="N73" s="1"/>
  <c r="Q73" s="1"/>
  <c r="M103"/>
  <c r="N103" s="1"/>
  <c r="Q103" s="1"/>
  <c r="M85"/>
  <c r="N85" s="1"/>
  <c r="Q85" s="1"/>
  <c r="M91"/>
  <c r="N91" s="1"/>
  <c r="Q91" s="1"/>
  <c r="M77"/>
  <c r="N77" s="1"/>
  <c r="Q77" s="1"/>
  <c r="M94"/>
  <c r="N94" s="1"/>
  <c r="Q94" s="1"/>
  <c r="M66"/>
  <c r="N66" s="1"/>
  <c r="Q66" s="1"/>
  <c r="M86"/>
  <c r="N86" s="1"/>
  <c r="Q86" s="1"/>
  <c r="M80"/>
  <c r="N80" s="1"/>
  <c r="Q80" s="1"/>
  <c r="M88"/>
  <c r="N88" s="1"/>
  <c r="Q88" s="1"/>
  <c r="M64"/>
  <c r="N64" s="1"/>
  <c r="Q64" s="1"/>
  <c r="M93"/>
  <c r="N93" s="1"/>
  <c r="Q93" s="1"/>
  <c r="M96"/>
  <c r="N96" s="1"/>
  <c r="Q96" s="1"/>
  <c r="M78"/>
  <c r="N78" s="1"/>
  <c r="Q78" s="1"/>
  <c r="M76"/>
  <c r="N76" s="1"/>
  <c r="Q76" s="1"/>
  <c r="R77"/>
  <c r="S77" s="1"/>
  <c r="R75"/>
  <c r="S75" s="1"/>
  <c r="R74"/>
  <c r="S74" s="1"/>
  <c r="R73"/>
  <c r="S73" s="1"/>
  <c r="R70"/>
  <c r="S70" s="1"/>
  <c r="R69"/>
  <c r="S69" s="1"/>
  <c r="R66"/>
  <c r="S66" s="1"/>
  <c r="R65"/>
  <c r="S65" s="1"/>
  <c r="R64"/>
  <c r="S64" s="1"/>
  <c r="R63"/>
  <c r="S63" s="1"/>
  <c r="R7"/>
  <c r="R13"/>
  <c r="R22"/>
  <c r="R58"/>
  <c r="R18" l="1"/>
  <c r="R59"/>
  <c r="R39"/>
  <c r="R56"/>
  <c r="R41"/>
  <c r="R51"/>
  <c r="R46"/>
  <c r="R45"/>
  <c r="R53"/>
  <c r="R20"/>
  <c r="L107" i="13" l="1"/>
  <c r="K107"/>
  <c r="J107"/>
  <c r="I107"/>
  <c r="H107"/>
  <c r="G107"/>
  <c r="F107"/>
  <c r="E107"/>
  <c r="P4"/>
  <c r="N96" l="1"/>
  <c r="N95"/>
  <c r="N94"/>
  <c r="N93"/>
  <c r="N24"/>
  <c r="S23" i="20"/>
  <c r="S57" l="1"/>
  <c r="R26"/>
  <c r="J16" l="1"/>
  <c r="S26"/>
  <c r="R31"/>
  <c r="K35" i="17"/>
  <c r="K8"/>
  <c r="K38"/>
  <c r="K63"/>
  <c r="K29"/>
  <c r="K62"/>
  <c r="K37"/>
  <c r="K39"/>
  <c r="K31"/>
  <c r="K27"/>
  <c r="K33"/>
  <c r="K52"/>
  <c r="K10"/>
  <c r="K48"/>
  <c r="K53"/>
  <c r="K44"/>
  <c r="K15"/>
  <c r="K32"/>
  <c r="K40"/>
  <c r="K46"/>
  <c r="K59"/>
  <c r="K12"/>
  <c r="K47"/>
  <c r="K36"/>
  <c r="K60"/>
  <c r="K49"/>
  <c r="K41"/>
  <c r="K24"/>
  <c r="K54"/>
  <c r="K56"/>
  <c r="K5"/>
  <c r="K34"/>
  <c r="K42"/>
  <c r="K23"/>
  <c r="K21"/>
  <c r="K20"/>
  <c r="K51"/>
  <c r="K16"/>
  <c r="K11"/>
  <c r="K18"/>
  <c r="K14"/>
  <c r="K57"/>
  <c r="K7"/>
  <c r="K58"/>
  <c r="K25"/>
  <c r="K61"/>
  <c r="K30"/>
  <c r="K6"/>
  <c r="K13"/>
  <c r="K22"/>
  <c r="K28"/>
  <c r="K9"/>
  <c r="K50"/>
  <c r="K55"/>
  <c r="K17"/>
  <c r="K19"/>
  <c r="K45"/>
  <c r="K43"/>
  <c r="K26"/>
  <c r="U7" l="1"/>
  <c r="U13"/>
  <c r="U20"/>
  <c r="U17"/>
  <c r="U21"/>
  <c r="U43"/>
  <c r="U38"/>
  <c r="U23"/>
  <c r="U42"/>
  <c r="U39"/>
  <c r="U12"/>
  <c r="U32"/>
  <c r="U16"/>
  <c r="U18"/>
  <c r="U40"/>
  <c r="U35"/>
  <c r="U33"/>
  <c r="U29"/>
  <c r="U22"/>
  <c r="U19"/>
  <c r="U15"/>
  <c r="U37"/>
  <c r="U11"/>
  <c r="U30"/>
  <c r="U27"/>
  <c r="U14"/>
  <c r="U10"/>
  <c r="U41"/>
  <c r="U34"/>
  <c r="U31"/>
  <c r="U26"/>
  <c r="U6"/>
  <c r="U8"/>
  <c r="U28"/>
  <c r="U9"/>
  <c r="S49" i="20"/>
  <c r="S5"/>
  <c r="T32" i="17"/>
  <c r="S19"/>
  <c r="U54"/>
  <c r="U36"/>
  <c r="U59"/>
  <c r="U44"/>
  <c r="U5"/>
  <c r="T28"/>
  <c r="T50"/>
  <c r="T38"/>
  <c r="T37"/>
  <c r="T58"/>
  <c r="T26"/>
  <c r="U46"/>
  <c r="T11"/>
  <c r="T63"/>
  <c r="U57"/>
  <c r="U52"/>
  <c r="T15"/>
  <c r="T16"/>
  <c r="U53"/>
  <c r="T9"/>
  <c r="T8"/>
  <c r="T27"/>
  <c r="T47"/>
  <c r="T46"/>
  <c r="T29"/>
  <c r="U63"/>
  <c r="T23"/>
  <c r="T44"/>
  <c r="U62"/>
  <c r="T59"/>
  <c r="T54"/>
  <c r="T39"/>
  <c r="T13"/>
  <c r="T33"/>
  <c r="T36"/>
  <c r="U50"/>
  <c r="U58"/>
  <c r="U49"/>
  <c r="T34"/>
  <c r="T20"/>
  <c r="T21"/>
  <c r="T62"/>
  <c r="T43"/>
  <c r="T42"/>
  <c r="T30"/>
  <c r="T49"/>
  <c r="T18"/>
  <c r="U47"/>
  <c r="U61"/>
  <c r="T51"/>
  <c r="U60"/>
  <c r="U55"/>
  <c r="U48"/>
  <c r="U45"/>
  <c r="U56"/>
  <c r="T6"/>
  <c r="T35"/>
  <c r="T61"/>
  <c r="U51"/>
  <c r="T60"/>
  <c r="T57"/>
  <c r="T55"/>
  <c r="T52"/>
  <c r="T48"/>
  <c r="T45"/>
  <c r="T56"/>
  <c r="T53"/>
  <c r="T5"/>
  <c r="S62"/>
  <c r="S59"/>
  <c r="S39"/>
  <c r="S33"/>
  <c r="S52"/>
  <c r="S38"/>
  <c r="S30"/>
  <c r="S9"/>
  <c r="S6"/>
  <c r="S5"/>
  <c r="S32"/>
  <c r="S31"/>
  <c r="S23"/>
  <c r="S46"/>
  <c r="S11"/>
  <c r="S29"/>
  <c r="S36"/>
  <c r="S42"/>
  <c r="S49"/>
  <c r="T17"/>
  <c r="S27"/>
  <c r="S18"/>
  <c r="S60"/>
  <c r="S13"/>
  <c r="S57"/>
  <c r="S55"/>
  <c r="S48"/>
  <c r="S15"/>
  <c r="S37"/>
  <c r="S16"/>
  <c r="S56"/>
  <c r="S53"/>
  <c r="S20"/>
  <c r="S61"/>
  <c r="S54"/>
  <c r="S63"/>
  <c r="S50"/>
  <c r="S58"/>
  <c r="T19"/>
  <c r="S34"/>
  <c r="S8"/>
  <c r="S21"/>
  <c r="S44"/>
  <c r="S28"/>
  <c r="S43"/>
  <c r="S17"/>
  <c r="S47"/>
  <c r="S35"/>
  <c r="S51"/>
  <c r="S45"/>
  <c r="T31"/>
  <c r="S26"/>
  <c r="T14"/>
  <c r="S14"/>
  <c r="T7"/>
  <c r="S7"/>
  <c r="T41"/>
  <c r="S41"/>
  <c r="T22"/>
  <c r="S22"/>
  <c r="T12"/>
  <c r="S12"/>
  <c r="S10"/>
  <c r="T10"/>
  <c r="T40"/>
  <c r="S40"/>
  <c r="M11" i="13"/>
  <c r="O23" l="1"/>
  <c r="N23"/>
  <c r="N7"/>
  <c r="O7"/>
  <c r="O9"/>
  <c r="N9"/>
  <c r="N41"/>
  <c r="O41"/>
  <c r="O48"/>
  <c r="N48"/>
  <c r="N55"/>
  <c r="O55"/>
  <c r="N6"/>
  <c r="O6"/>
  <c r="O35"/>
  <c r="N35"/>
  <c r="N33"/>
  <c r="O33"/>
  <c r="O26"/>
  <c r="N26"/>
  <c r="N38"/>
  <c r="O38"/>
  <c r="O40"/>
  <c r="N40"/>
  <c r="O44"/>
  <c r="N44"/>
  <c r="N11"/>
  <c r="O11"/>
  <c r="O50"/>
  <c r="N50"/>
  <c r="O54"/>
  <c r="N54"/>
  <c r="O58"/>
  <c r="N58"/>
  <c r="O60"/>
  <c r="N60"/>
  <c r="N63"/>
  <c r="O63"/>
  <c r="O27"/>
  <c r="N27"/>
  <c r="O64"/>
  <c r="N64"/>
  <c r="N10"/>
  <c r="O10"/>
  <c r="N17"/>
  <c r="O17"/>
  <c r="N12"/>
  <c r="O12"/>
  <c r="N20"/>
  <c r="O20"/>
  <c r="O37"/>
  <c r="N37"/>
  <c r="N39"/>
  <c r="O39"/>
  <c r="N43"/>
  <c r="O43"/>
  <c r="N47"/>
  <c r="O47"/>
  <c r="N49"/>
  <c r="O49"/>
  <c r="N53"/>
  <c r="O53"/>
  <c r="N57"/>
  <c r="O57"/>
  <c r="N14"/>
  <c r="O14"/>
  <c r="O62"/>
  <c r="N62"/>
  <c r="O32"/>
  <c r="N32"/>
  <c r="O30"/>
  <c r="N30"/>
  <c r="N29"/>
  <c r="O29"/>
  <c r="N18"/>
  <c r="O18"/>
  <c r="N34"/>
  <c r="O34"/>
  <c r="N45"/>
  <c r="O45"/>
  <c r="N51"/>
  <c r="O51"/>
  <c r="N59"/>
  <c r="O59"/>
  <c r="N8"/>
  <c r="O8"/>
  <c r="O21"/>
  <c r="N21"/>
  <c r="O31"/>
  <c r="N31"/>
  <c r="O15"/>
  <c r="N15"/>
  <c r="O104"/>
  <c r="O100"/>
  <c r="O92"/>
  <c r="O88"/>
  <c r="O84"/>
  <c r="O80"/>
  <c r="O76"/>
  <c r="O72"/>
  <c r="O68"/>
  <c r="N28"/>
  <c r="O28"/>
  <c r="O106"/>
  <c r="O102"/>
  <c r="O98"/>
  <c r="O90"/>
  <c r="O86"/>
  <c r="O82"/>
  <c r="O78"/>
  <c r="O74"/>
  <c r="O70"/>
  <c r="O66"/>
  <c r="O101"/>
  <c r="O97"/>
  <c r="O89"/>
  <c r="O81"/>
  <c r="O73"/>
  <c r="O65"/>
  <c r="O103"/>
  <c r="O99"/>
  <c r="O91"/>
  <c r="O87"/>
  <c r="O83"/>
  <c r="O79"/>
  <c r="O75"/>
  <c r="O71"/>
  <c r="O67"/>
  <c r="O105"/>
  <c r="O85"/>
  <c r="O77"/>
  <c r="O69"/>
  <c r="O95"/>
  <c r="O93"/>
  <c r="O96"/>
  <c r="O94"/>
  <c r="O24"/>
  <c r="O16"/>
  <c r="N16"/>
  <c r="N19"/>
  <c r="O19"/>
  <c r="N13"/>
  <c r="O13"/>
  <c r="O36"/>
  <c r="N36"/>
  <c r="O42"/>
  <c r="N42"/>
  <c r="O46"/>
  <c r="N46"/>
  <c r="O52"/>
  <c r="N52"/>
  <c r="O56"/>
  <c r="N56"/>
  <c r="N25"/>
  <c r="O25"/>
  <c r="N61"/>
  <c r="O61"/>
  <c r="O5"/>
  <c r="N5"/>
  <c r="N22"/>
  <c r="O22"/>
  <c r="O4"/>
  <c r="N4"/>
</calcChain>
</file>

<file path=xl/sharedStrings.xml><?xml version="1.0" encoding="utf-8"?>
<sst xmlns="http://schemas.openxmlformats.org/spreadsheetml/2006/main" count="1249" uniqueCount="182">
  <si>
    <t>ФИО</t>
  </si>
  <si>
    <t>Город</t>
  </si>
  <si>
    <t>HCP</t>
  </si>
  <si>
    <t>Игры</t>
  </si>
  <si>
    <t>Сумма</t>
  </si>
  <si>
    <t>Николаев</t>
  </si>
  <si>
    <t>Херсон</t>
  </si>
  <si>
    <t>Улитич Александр</t>
  </si>
  <si>
    <t>Н.Каховка</t>
  </si>
  <si>
    <t>Краснянский Евгений</t>
  </si>
  <si>
    <t>Лемешев Владимир</t>
  </si>
  <si>
    <t>Каховка</t>
  </si>
  <si>
    <t>Солодухин Павел</t>
  </si>
  <si>
    <t>Таврийск</t>
  </si>
  <si>
    <t>Белоусов Валерий</t>
  </si>
  <si>
    <t>Солодухина Ирина</t>
  </si>
  <si>
    <t>место</t>
  </si>
  <si>
    <t>Кульман Александр</t>
  </si>
  <si>
    <t>Плотников Иван</t>
  </si>
  <si>
    <t>Решетов Алексей</t>
  </si>
  <si>
    <t>Марабян Александр</t>
  </si>
  <si>
    <t>Бруд Ростислав</t>
  </si>
  <si>
    <t>Назаренко Игорь</t>
  </si>
  <si>
    <t>Решетова Виктория</t>
  </si>
  <si>
    <t>Кузьменко Иван</t>
  </si>
  <si>
    <t>Федченко Ян</t>
  </si>
  <si>
    <t>Волохов Юрий</t>
  </si>
  <si>
    <t>Пономаренко Елена</t>
  </si>
  <si>
    <t>Дзерве Илья</t>
  </si>
  <si>
    <t>Волохова Алена</t>
  </si>
  <si>
    <t>Белоусов Андрей</t>
  </si>
  <si>
    <t>Место</t>
  </si>
  <si>
    <t>Абрамова Людмила</t>
  </si>
  <si>
    <t>Гребенюк Александр</t>
  </si>
  <si>
    <t>Фамилия, имя</t>
  </si>
  <si>
    <t>1 блок  8 игр</t>
  </si>
  <si>
    <t>2 блок  8 игр</t>
  </si>
  <si>
    <t>3 блок  8 игр</t>
  </si>
  <si>
    <t>4 блок  8 игр</t>
  </si>
  <si>
    <t>5 блок  8 игр</t>
  </si>
  <si>
    <t>6 блок  8 игр</t>
  </si>
  <si>
    <t>Турниры</t>
  </si>
  <si>
    <t>Сеньор, дети, женщ.</t>
  </si>
  <si>
    <t>Летний турнир "Lucky Strike". "Все вместе". Гандикапный</t>
  </si>
  <si>
    <t>Квалификация. Летний турнир "Все вместе". Гандикапный 1-й этап</t>
  </si>
  <si>
    <t>А</t>
  </si>
  <si>
    <t>В</t>
  </si>
  <si>
    <t>С</t>
  </si>
  <si>
    <t>Группы</t>
  </si>
  <si>
    <t>Корректируется</t>
  </si>
  <si>
    <t>Шевченко Юля</t>
  </si>
  <si>
    <t>Не меняется</t>
  </si>
  <si>
    <t>Участия  (сред.с Hcp)</t>
  </si>
  <si>
    <t>Текущий Средний без Hcp</t>
  </si>
  <si>
    <t>Отстав. от 4 места</t>
  </si>
  <si>
    <t>Отстав. от 8 места</t>
  </si>
  <si>
    <t>Андреев Владимир</t>
  </si>
  <si>
    <t>Байрак Олег</t>
  </si>
  <si>
    <t>Басараб Виктор</t>
  </si>
  <si>
    <t>Беляев Александр</t>
  </si>
  <si>
    <t>Вовк Валерий</t>
  </si>
  <si>
    <t>Галаев Владимир</t>
  </si>
  <si>
    <t>Галаев Эдуард</t>
  </si>
  <si>
    <t>Глывый Владимир</t>
  </si>
  <si>
    <t>Дьяков Александр</t>
  </si>
  <si>
    <t>Мошенский Евгений</t>
  </si>
  <si>
    <t>Недыбалюк Елена</t>
  </si>
  <si>
    <t>Недыбалюк Иван</t>
  </si>
  <si>
    <t>Озерова Анжела</t>
  </si>
  <si>
    <t>Осьмук Юрий</t>
  </si>
  <si>
    <t>Панченко Константин</t>
  </si>
  <si>
    <t>Пархоменко Ирина</t>
  </si>
  <si>
    <t>Писарчук Павел</t>
  </si>
  <si>
    <t>Пономаренко Сергей</t>
  </si>
  <si>
    <t>Ткаченко Андрей</t>
  </si>
  <si>
    <t>Чебан Александр</t>
  </si>
  <si>
    <t>Щавинский Александр</t>
  </si>
  <si>
    <t>Одесса</t>
  </si>
  <si>
    <t>Севастополь</t>
  </si>
  <si>
    <t>Симферополь</t>
  </si>
  <si>
    <t>Отстав. от 12</t>
  </si>
  <si>
    <t>Барчук</t>
  </si>
  <si>
    <t>Пономаренко</t>
  </si>
  <si>
    <t>Свистухин</t>
  </si>
  <si>
    <t xml:space="preserve">Средний с Hcp </t>
  </si>
  <si>
    <t xml:space="preserve">Средний без Hcp </t>
  </si>
  <si>
    <t>Новый Hcp c третьего участия</t>
  </si>
  <si>
    <t>Отстав от 12 места</t>
  </si>
  <si>
    <t>Новый Hcp с пятого участия</t>
  </si>
  <si>
    <t>Кульман</t>
  </si>
  <si>
    <t>Улитич</t>
  </si>
  <si>
    <t>Мякиньков</t>
  </si>
  <si>
    <t>Глывый</t>
  </si>
  <si>
    <t>Щерба Михаил</t>
  </si>
  <si>
    <t>Морокин Алексей</t>
  </si>
  <si>
    <t>Алайбова Татьяна</t>
  </si>
  <si>
    <t>Алайбов Степан</t>
  </si>
  <si>
    <t>Волохов</t>
  </si>
  <si>
    <t>Балтян Диана</t>
  </si>
  <si>
    <t>Балтян Сергей</t>
  </si>
  <si>
    <t>Смоляренко Александр</t>
  </si>
  <si>
    <t>Шевченко Владимир</t>
  </si>
  <si>
    <t xml:space="preserve">Летний турнир "Lucky Strike". "Все вместе". </t>
  </si>
  <si>
    <t>Андриянова Вера</t>
  </si>
  <si>
    <t>Балтян Евгений</t>
  </si>
  <si>
    <t>Барчук Артем</t>
  </si>
  <si>
    <t xml:space="preserve">Бережной Илья </t>
  </si>
  <si>
    <t>Бидованец Андрей</t>
  </si>
  <si>
    <t>Бойко Артем</t>
  </si>
  <si>
    <t>Бошкова Валентина</t>
  </si>
  <si>
    <t>Василенко Андрей</t>
  </si>
  <si>
    <t>Войцеховская Лия</t>
  </si>
  <si>
    <t>Данилюк Вадим</t>
  </si>
  <si>
    <t>Дербасов Денис</t>
  </si>
  <si>
    <t>Дмитриева Анна</t>
  </si>
  <si>
    <t>Дручина София</t>
  </si>
  <si>
    <t xml:space="preserve">Кац Алина </t>
  </si>
  <si>
    <t>Кокорин Григорий</t>
  </si>
  <si>
    <t>Кононенко Вадим</t>
  </si>
  <si>
    <t>Корнийчук Игорь</t>
  </si>
  <si>
    <t>Крейза Александра</t>
  </si>
  <si>
    <t>Кяршис Игорь</t>
  </si>
  <si>
    <t>Ласкин Сергей</t>
  </si>
  <si>
    <t>Ласкина Елена</t>
  </si>
  <si>
    <t>Луцак Андрей</t>
  </si>
  <si>
    <t>Мякиньков Виктор</t>
  </si>
  <si>
    <t>Новиков  Андрей</t>
  </si>
  <si>
    <t>Пятничук Владимир</t>
  </si>
  <si>
    <t>Романюк Дмитрий</t>
  </si>
  <si>
    <t>Свистухин Анатолий</t>
  </si>
  <si>
    <t xml:space="preserve">Силина Лариса </t>
  </si>
  <si>
    <t>Сиротенко Настя</t>
  </si>
  <si>
    <t>Старюченко Сергей</t>
  </si>
  <si>
    <t>Сторожниченко Александр</t>
  </si>
  <si>
    <t>Тарасова Ольга</t>
  </si>
  <si>
    <t>ТкаченкоАндрей</t>
  </si>
  <si>
    <t>Чабанюк Вадим</t>
  </si>
  <si>
    <t>Червов Николай</t>
  </si>
  <si>
    <t>Чередниченко Ирина</t>
  </si>
  <si>
    <t>Чуприна Татьяна</t>
  </si>
  <si>
    <t>Чурзин Евгений</t>
  </si>
  <si>
    <t>Шебеда Юрий</t>
  </si>
  <si>
    <t>Шкарупа Андрей</t>
  </si>
  <si>
    <t xml:space="preserve">Шляхов Виталий </t>
  </si>
  <si>
    <t>Шпук Сергей</t>
  </si>
  <si>
    <t>Шураева Светлана</t>
  </si>
  <si>
    <t>Белый Андрей</t>
  </si>
  <si>
    <t>Кр.Рог</t>
  </si>
  <si>
    <t>Евпатория</t>
  </si>
  <si>
    <t>Сумма лучших 3-х блоков</t>
  </si>
  <si>
    <t>Сумма 5-ти блоков</t>
  </si>
  <si>
    <t>ТОП 12 по результатам 3-х лучших блоков квалификации</t>
  </si>
  <si>
    <t>Щербаков Дмитрий</t>
  </si>
  <si>
    <t>Калика Михаил</t>
  </si>
  <si>
    <t>Коваленко Татьяна</t>
  </si>
  <si>
    <t>Дьяченко Алла</t>
  </si>
  <si>
    <t>Шепеленко Евгений</t>
  </si>
  <si>
    <t>Калика</t>
  </si>
  <si>
    <t>Данилюк</t>
  </si>
  <si>
    <t>Шевченко</t>
  </si>
  <si>
    <t xml:space="preserve">Средний результат и гандикапы на турнир </t>
  </si>
  <si>
    <t>Участия  (сред.без Hcp)</t>
  </si>
  <si>
    <t xml:space="preserve">Средний без Hcp      два этапа </t>
  </si>
  <si>
    <t xml:space="preserve">Средний без Hcp     четыре этапа </t>
  </si>
  <si>
    <t xml:space="preserve">Средний без Hcp     пять этапов </t>
  </si>
  <si>
    <t>Горбанева Дарья</t>
  </si>
  <si>
    <t>Жукова Анжела</t>
  </si>
  <si>
    <t>Макитрук Александр</t>
  </si>
  <si>
    <t>Болтовнина Елена</t>
  </si>
  <si>
    <t>Запорожье</t>
  </si>
  <si>
    <t>Сумма с Hcp</t>
  </si>
  <si>
    <t>Квалификация. Летний турнир "Все вместе". Гандикапный 2-й этап 1-2 й запуски</t>
  </si>
  <si>
    <t>Бидованец Роман</t>
  </si>
  <si>
    <t>Кручиненко Михаил</t>
  </si>
  <si>
    <t>Квалификация. Летний турнир "Все вместе". Гандикапный 3-й этап 1-2 й запуски</t>
  </si>
  <si>
    <t>Мелитополь</t>
  </si>
  <si>
    <t>HCP стартовый</t>
  </si>
  <si>
    <t>Федорова Юля</t>
  </si>
  <si>
    <t>Качан Сергей</t>
  </si>
  <si>
    <t>Квалификация. Летний турнир "Все вместе". Гандикапный 4-й этап 1-2 й запуски</t>
  </si>
  <si>
    <t>Hcp на 5 этап и финал</t>
  </si>
  <si>
    <t>c</t>
  </si>
</sst>
</file>

<file path=xl/styles.xml><?xml version="1.0" encoding="utf-8"?>
<styleSheet xmlns="http://schemas.openxmlformats.org/spreadsheetml/2006/main">
  <fonts count="68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0"/>
      <name val="Arial"/>
      <family val="2"/>
      <charset val="204"/>
    </font>
    <font>
      <b/>
      <sz val="10"/>
      <name val="Arial Cyr"/>
      <charset val="204"/>
    </font>
    <font>
      <b/>
      <sz val="12"/>
      <name val="Times New Roman"/>
      <family val="1"/>
      <charset val="204"/>
    </font>
    <font>
      <sz val="10"/>
      <name val="Arial Cyr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name val="Calibri"/>
      <family val="2"/>
      <charset val="204"/>
    </font>
    <font>
      <b/>
      <sz val="14"/>
      <name val="Arial Cyr"/>
      <charset val="204"/>
    </font>
    <font>
      <b/>
      <sz val="10"/>
      <name val="Times New Roman"/>
      <family val="1"/>
      <charset val="204"/>
    </font>
    <font>
      <b/>
      <sz val="10"/>
      <color indexed="8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4"/>
      <color theme="1"/>
      <name val="Arial Cyr"/>
      <charset val="204"/>
    </font>
    <font>
      <sz val="11"/>
      <color theme="1"/>
      <name val="Calibri"/>
      <family val="2"/>
      <charset val="204"/>
    </font>
    <font>
      <b/>
      <sz val="10"/>
      <color theme="1"/>
      <name val="Arial Cyr"/>
      <charset val="204"/>
    </font>
    <font>
      <b/>
      <sz val="12"/>
      <color rgb="FFFF0000"/>
      <name val="Times New Roman"/>
      <family val="1"/>
      <charset val="204"/>
    </font>
    <font>
      <b/>
      <sz val="10"/>
      <color rgb="FFFF0000"/>
      <name val="Arial"/>
      <family val="2"/>
      <charset val="204"/>
    </font>
    <font>
      <sz val="11"/>
      <color rgb="FFFF0000"/>
      <name val="Calibri"/>
      <family val="2"/>
      <charset val="204"/>
    </font>
    <font>
      <b/>
      <sz val="10"/>
      <color theme="0" tint="-0.14999847407452621"/>
      <name val="Times New Roman"/>
      <family val="1"/>
      <charset val="204"/>
    </font>
    <font>
      <b/>
      <sz val="12"/>
      <color rgb="FF141823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</font>
    <font>
      <b/>
      <sz val="9"/>
      <color rgb="FFFF000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name val="Calibri"/>
      <family val="2"/>
      <charset val="204"/>
    </font>
    <font>
      <b/>
      <sz val="10"/>
      <color theme="0"/>
      <name val="Arial"/>
      <family val="2"/>
      <charset val="204"/>
    </font>
    <font>
      <b/>
      <sz val="11"/>
      <color rgb="FFFF0000"/>
      <name val="Calibri"/>
      <family val="2"/>
      <charset val="204"/>
    </font>
    <font>
      <b/>
      <sz val="10"/>
      <color rgb="FF00B050"/>
      <name val="Times New Roman"/>
      <family val="1"/>
      <charset val="204"/>
    </font>
    <font>
      <b/>
      <sz val="10"/>
      <color theme="5" tint="0.79998168889431442"/>
      <name val="Arial"/>
      <family val="2"/>
      <charset val="204"/>
    </font>
    <font>
      <b/>
      <sz val="10"/>
      <color theme="3" tint="0.79998168889431442"/>
      <name val="Arial"/>
      <family val="2"/>
      <charset val="204"/>
    </font>
    <font>
      <b/>
      <sz val="10"/>
      <color rgb="FFFFFF00"/>
      <name val="Arial"/>
      <family val="2"/>
      <charset val="204"/>
    </font>
    <font>
      <b/>
      <sz val="12"/>
      <color rgb="FFFF330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rgb="FF00B050"/>
      <name val="Times New Roman"/>
      <family val="1"/>
      <charset val="204"/>
    </font>
    <font>
      <b/>
      <sz val="10"/>
      <color theme="9" tint="0.39997558519241921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907">
    <xf numFmtId="0" fontId="0" fillId="0" borderId="0"/>
    <xf numFmtId="0" fontId="9" fillId="2" borderId="0" applyNumberFormat="0" applyBorder="0" applyAlignment="0" applyProtection="0"/>
    <xf numFmtId="0" fontId="30" fillId="2" borderId="0" applyNumberFormat="0" applyBorder="0" applyAlignment="0" applyProtection="0"/>
    <xf numFmtId="0" fontId="9" fillId="3" borderId="0" applyNumberFormat="0" applyBorder="0" applyAlignment="0" applyProtection="0"/>
    <xf numFmtId="0" fontId="30" fillId="3" borderId="0" applyNumberFormat="0" applyBorder="0" applyAlignment="0" applyProtection="0"/>
    <xf numFmtId="0" fontId="9" fillId="4" borderId="0" applyNumberFormat="0" applyBorder="0" applyAlignment="0" applyProtection="0"/>
    <xf numFmtId="0" fontId="30" fillId="4" borderId="0" applyNumberFormat="0" applyBorder="0" applyAlignment="0" applyProtection="0"/>
    <xf numFmtId="0" fontId="9" fillId="5" borderId="0" applyNumberFormat="0" applyBorder="0" applyAlignment="0" applyProtection="0"/>
    <xf numFmtId="0" fontId="30" fillId="5" borderId="0" applyNumberFormat="0" applyBorder="0" applyAlignment="0" applyProtection="0"/>
    <xf numFmtId="0" fontId="9" fillId="6" borderId="0" applyNumberFormat="0" applyBorder="0" applyAlignment="0" applyProtection="0"/>
    <xf numFmtId="0" fontId="30" fillId="6" borderId="0" applyNumberFormat="0" applyBorder="0" applyAlignment="0" applyProtection="0"/>
    <xf numFmtId="0" fontId="9" fillId="7" borderId="0" applyNumberFormat="0" applyBorder="0" applyAlignment="0" applyProtection="0"/>
    <xf numFmtId="0" fontId="30" fillId="7" borderId="0" applyNumberFormat="0" applyBorder="0" applyAlignment="0" applyProtection="0"/>
    <xf numFmtId="0" fontId="9" fillId="8" borderId="0" applyNumberFormat="0" applyBorder="0" applyAlignment="0" applyProtection="0"/>
    <xf numFmtId="0" fontId="30" fillId="8" borderId="0" applyNumberFormat="0" applyBorder="0" applyAlignment="0" applyProtection="0"/>
    <xf numFmtId="0" fontId="9" fillId="9" borderId="0" applyNumberFormat="0" applyBorder="0" applyAlignment="0" applyProtection="0"/>
    <xf numFmtId="0" fontId="30" fillId="9" borderId="0" applyNumberFormat="0" applyBorder="0" applyAlignment="0" applyProtection="0"/>
    <xf numFmtId="0" fontId="9" fillId="10" borderId="0" applyNumberFormat="0" applyBorder="0" applyAlignment="0" applyProtection="0"/>
    <xf numFmtId="0" fontId="30" fillId="10" borderId="0" applyNumberFormat="0" applyBorder="0" applyAlignment="0" applyProtection="0"/>
    <xf numFmtId="0" fontId="9" fillId="5" borderId="0" applyNumberFormat="0" applyBorder="0" applyAlignment="0" applyProtection="0"/>
    <xf numFmtId="0" fontId="30" fillId="5" borderId="0" applyNumberFormat="0" applyBorder="0" applyAlignment="0" applyProtection="0"/>
    <xf numFmtId="0" fontId="9" fillId="8" borderId="0" applyNumberFormat="0" applyBorder="0" applyAlignment="0" applyProtection="0"/>
    <xf numFmtId="0" fontId="30" fillId="8" borderId="0" applyNumberFormat="0" applyBorder="0" applyAlignment="0" applyProtection="0"/>
    <xf numFmtId="0" fontId="9" fillId="11" borderId="0" applyNumberFormat="0" applyBorder="0" applyAlignment="0" applyProtection="0"/>
    <xf numFmtId="0" fontId="3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30" fillId="0" borderId="0"/>
    <xf numFmtId="0" fontId="31" fillId="0" borderId="0"/>
    <xf numFmtId="0" fontId="29" fillId="0" borderId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30" fillId="23" borderId="8" applyNumberFormat="0" applyFont="0" applyAlignment="0" applyProtection="0"/>
    <xf numFmtId="0" fontId="23" fillId="0" borderId="9" applyNumberFormat="0" applyFill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8" fillId="0" borderId="0"/>
    <xf numFmtId="0" fontId="9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9" fillId="0" borderId="0"/>
    <xf numFmtId="0" fontId="8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7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7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7" fillId="0" borderId="0"/>
    <xf numFmtId="0" fontId="7" fillId="0" borderId="0"/>
    <xf numFmtId="0" fontId="9" fillId="0" borderId="0"/>
    <xf numFmtId="0" fontId="6" fillId="0" borderId="0"/>
    <xf numFmtId="0" fontId="52" fillId="0" borderId="0"/>
    <xf numFmtId="0" fontId="29" fillId="0" borderId="0"/>
    <xf numFmtId="0" fontId="52" fillId="0" borderId="0"/>
    <xf numFmtId="0" fontId="29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9" fillId="0" borderId="0"/>
    <xf numFmtId="0" fontId="6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6" fillId="0" borderId="0"/>
    <xf numFmtId="0" fontId="9" fillId="23" borderId="8" applyNumberFormat="0" applyFont="0" applyAlignment="0" applyProtection="0"/>
    <xf numFmtId="0" fontId="6" fillId="0" borderId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6" fillId="0" borderId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1" applyNumberFormat="0" applyAlignment="0" applyProtection="0"/>
    <xf numFmtId="0" fontId="9" fillId="23" borderId="8" applyNumberFormat="0" applyFont="0" applyAlignment="0" applyProtection="0"/>
    <xf numFmtId="0" fontId="17" fillId="0" borderId="6" applyNumberFormat="0" applyFill="0" applyAlignment="0" applyProtection="0"/>
    <xf numFmtId="0" fontId="13" fillId="20" borderId="1" applyNumberFormat="0" applyAlignment="0" applyProtection="0"/>
    <xf numFmtId="0" fontId="12" fillId="20" borderId="2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17" fillId="0" borderId="6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9" fillId="23" borderId="8" applyNumberFormat="0" applyFont="0" applyAlignment="0" applyProtection="0"/>
    <xf numFmtId="0" fontId="17" fillId="0" borderId="6" applyNumberFormat="0" applyFill="0" applyAlignment="0" applyProtection="0"/>
    <xf numFmtId="0" fontId="13" fillId="20" borderId="1" applyNumberFormat="0" applyAlignment="0" applyProtection="0"/>
    <xf numFmtId="0" fontId="12" fillId="20" borderId="2" applyNumberFormat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7" fillId="0" borderId="6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6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5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1" applyNumberFormat="0" applyAlignment="0" applyProtection="0"/>
    <xf numFmtId="0" fontId="12" fillId="20" borderId="2" applyNumberFormat="0" applyAlignment="0" applyProtection="0"/>
    <xf numFmtId="0" fontId="13" fillId="20" borderId="1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6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5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4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4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24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3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9" fillId="23" borderId="8" applyNumberFormat="0" applyFont="0" applyAlignment="0" applyProtection="0"/>
    <xf numFmtId="0" fontId="2" fillId="0" borderId="0"/>
    <xf numFmtId="0" fontId="9" fillId="0" borderId="0"/>
    <xf numFmtId="0" fontId="9" fillId="23" borderId="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2" fillId="0" borderId="0"/>
    <xf numFmtId="0" fontId="9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2" fillId="0" borderId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2" fillId="0" borderId="0"/>
    <xf numFmtId="0" fontId="2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" fillId="0" borderId="0"/>
    <xf numFmtId="0" fontId="9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4" fillId="0" borderId="3" applyNumberFormat="0" applyFill="0" applyAlignment="0" applyProtection="0"/>
    <xf numFmtId="0" fontId="12" fillId="20" borderId="23" applyNumberFormat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24" applyNumberFormat="0" applyFill="0" applyAlignment="0" applyProtection="0"/>
    <xf numFmtId="0" fontId="18" fillId="21" borderId="7" applyNumberFormat="0" applyAlignment="0" applyProtection="0"/>
    <xf numFmtId="0" fontId="19" fillId="0" borderId="0" applyNumberFormat="0" applyFill="0" applyBorder="0" applyAlignment="0" applyProtection="0"/>
    <xf numFmtId="0" fontId="20" fillId="22" borderId="0" applyNumberFormat="0" applyBorder="0" applyAlignment="0" applyProtection="0"/>
    <xf numFmtId="0" fontId="1" fillId="0" borderId="0"/>
    <xf numFmtId="0" fontId="21" fillId="3" borderId="0" applyNumberFormat="0" applyBorder="0" applyAlignment="0" applyProtection="0"/>
    <xf numFmtId="0" fontId="22" fillId="0" borderId="0" applyNumberFormat="0" applyFill="0" applyBorder="0" applyAlignment="0" applyProtection="0"/>
    <xf numFmtId="0" fontId="9" fillId="23" borderId="8" applyNumberFormat="0" applyFont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1" fillId="0" borderId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" fillId="0" borderId="0"/>
    <xf numFmtId="0" fontId="1" fillId="0" borderId="0"/>
    <xf numFmtId="0" fontId="17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7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0" borderId="23" applyNumberFormat="0" applyAlignment="0" applyProtection="0"/>
    <xf numFmtId="0" fontId="1" fillId="0" borderId="0"/>
    <xf numFmtId="0" fontId="1" fillId="0" borderId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20" borderId="22" applyNumberFormat="0" applyAlignment="0" applyProtection="0"/>
    <xf numFmtId="0" fontId="1" fillId="0" borderId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24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7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20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9" fillId="23" borderId="8" applyNumberFormat="0" applyFon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3" fillId="20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7" fillId="0" borderId="24" applyNumberFormat="0" applyFill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11" fillId="7" borderId="22" applyNumberFormat="0" applyAlignment="0" applyProtection="0"/>
    <xf numFmtId="0" fontId="12" fillId="20" borderId="23" applyNumberFormat="0" applyAlignment="0" applyProtection="0"/>
    <xf numFmtId="0" fontId="13" fillId="20" borderId="22" applyNumberFormat="0" applyAlignment="0" applyProtection="0"/>
    <xf numFmtId="0" fontId="17" fillId="0" borderId="24" applyNumberFormat="0" applyFill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  <xf numFmtId="0" fontId="9" fillId="23" borderId="8" applyNumberFormat="0" applyFont="0" applyAlignment="0" applyProtection="0"/>
  </cellStyleXfs>
  <cellXfs count="326">
    <xf numFmtId="0" fontId="0" fillId="0" borderId="0" xfId="0"/>
    <xf numFmtId="0" fontId="26" fillId="0" borderId="10" xfId="0" applyNumberFormat="1" applyFont="1" applyFill="1" applyBorder="1" applyAlignment="1">
      <alignment horizontal="center" vertical="center"/>
    </xf>
    <xf numFmtId="0" fontId="0" fillId="0" borderId="0" xfId="0" applyFill="1"/>
    <xf numFmtId="0" fontId="28" fillId="0" borderId="10" xfId="0" applyFont="1" applyFill="1" applyBorder="1" applyAlignment="1">
      <alignment horizontal="center"/>
    </xf>
    <xf numFmtId="0" fontId="28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>
      <alignment horizontal="center" vertical="center"/>
    </xf>
    <xf numFmtId="2" fontId="26" fillId="0" borderId="13" xfId="0" applyNumberFormat="1" applyFont="1" applyFill="1" applyBorder="1" applyAlignment="1">
      <alignment horizontal="center" vertical="center"/>
    </xf>
    <xf numFmtId="1" fontId="32" fillId="0" borderId="10" xfId="0" applyNumberFormat="1" applyFont="1" applyFill="1" applyBorder="1" applyAlignment="1">
      <alignment horizontal="center"/>
    </xf>
    <xf numFmtId="0" fontId="28" fillId="0" borderId="11" xfId="73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28" fillId="0" borderId="10" xfId="0" applyFont="1" applyFill="1" applyBorder="1" applyAlignment="1">
      <alignment horizontal="left"/>
    </xf>
    <xf numFmtId="1" fontId="26" fillId="0" borderId="10" xfId="0" applyNumberFormat="1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/>
    </xf>
    <xf numFmtId="0" fontId="26" fillId="0" borderId="10" xfId="0" applyFont="1" applyFill="1" applyBorder="1" applyAlignment="1">
      <alignment horizontal="center"/>
    </xf>
    <xf numFmtId="0" fontId="28" fillId="0" borderId="11" xfId="0" applyFont="1" applyFill="1" applyBorder="1" applyAlignment="1">
      <alignment horizontal="left" vertical="center"/>
    </xf>
    <xf numFmtId="0" fontId="0" fillId="0" borderId="0" xfId="0" applyFont="1" applyFill="1"/>
    <xf numFmtId="0" fontId="35" fillId="0" borderId="10" xfId="73" applyFont="1" applyFill="1" applyBorder="1" applyAlignment="1">
      <alignment horizontal="center" vertical="center" wrapText="1"/>
    </xf>
    <xf numFmtId="0" fontId="26" fillId="0" borderId="10" xfId="73" applyFont="1" applyFill="1" applyBorder="1" applyAlignment="1">
      <alignment horizontal="center"/>
    </xf>
    <xf numFmtId="0" fontId="26" fillId="24" borderId="10" xfId="73" applyFont="1" applyFill="1" applyBorder="1" applyAlignment="1">
      <alignment horizontal="center"/>
    </xf>
    <xf numFmtId="0" fontId="0" fillId="0" borderId="10" xfId="0" applyBorder="1"/>
    <xf numFmtId="0" fontId="38" fillId="0" borderId="10" xfId="0" applyFont="1" applyFill="1" applyBorder="1" applyAlignment="1">
      <alignment horizontal="center"/>
    </xf>
    <xf numFmtId="1" fontId="37" fillId="0" borderId="10" xfId="0" applyNumberFormat="1" applyFont="1" applyFill="1" applyBorder="1" applyAlignment="1">
      <alignment horizontal="center"/>
    </xf>
    <xf numFmtId="0" fontId="27" fillId="0" borderId="10" xfId="0" applyFont="1" applyFill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43" fillId="0" borderId="0" xfId="0" applyFont="1" applyFill="1"/>
    <xf numFmtId="0" fontId="44" fillId="0" borderId="0" xfId="0" applyFont="1" applyFill="1" applyAlignment="1"/>
    <xf numFmtId="0" fontId="32" fillId="0" borderId="10" xfId="0" applyFont="1" applyFill="1" applyBorder="1" applyAlignment="1">
      <alignment horizontal="right"/>
    </xf>
    <xf numFmtId="0" fontId="32" fillId="0" borderId="10" xfId="0" applyFont="1" applyFill="1" applyBorder="1"/>
    <xf numFmtId="0" fontId="45" fillId="0" borderId="0" xfId="0" applyFont="1" applyFill="1"/>
    <xf numFmtId="0" fontId="45" fillId="0" borderId="0" xfId="0" applyFont="1"/>
    <xf numFmtId="0" fontId="44" fillId="0" borderId="0" xfId="0" applyFont="1" applyAlignment="1"/>
    <xf numFmtId="0" fontId="45" fillId="0" borderId="0" xfId="0" applyFont="1" applyAlignment="1"/>
    <xf numFmtId="0" fontId="37" fillId="0" borderId="10" xfId="0" applyFont="1" applyFill="1" applyBorder="1" applyAlignment="1">
      <alignment wrapText="1"/>
    </xf>
    <xf numFmtId="0" fontId="46" fillId="0" borderId="10" xfId="0" applyFont="1" applyFill="1" applyBorder="1"/>
    <xf numFmtId="0" fontId="32" fillId="0" borderId="10" xfId="73" applyFont="1" applyFill="1" applyBorder="1" applyAlignment="1">
      <alignment horizontal="center" vertical="center" wrapText="1"/>
    </xf>
    <xf numFmtId="0" fontId="32" fillId="0" borderId="10" xfId="0" applyFont="1" applyFill="1" applyBorder="1" applyAlignment="1">
      <alignment horizontal="center"/>
    </xf>
    <xf numFmtId="0" fontId="32" fillId="0" borderId="10" xfId="0" applyFont="1" applyFill="1" applyBorder="1" applyAlignment="1">
      <alignment horizontal="right" wrapText="1"/>
    </xf>
    <xf numFmtId="0" fontId="26" fillId="0" borderId="16" xfId="0" applyFont="1" applyFill="1" applyBorder="1" applyAlignment="1">
      <alignment horizontal="center" vertical="center"/>
    </xf>
    <xf numFmtId="2" fontId="37" fillId="0" borderId="10" xfId="0" applyNumberFormat="1" applyFont="1" applyFill="1" applyBorder="1" applyAlignment="1">
      <alignment horizontal="center" vertical="center"/>
    </xf>
    <xf numFmtId="0" fontId="38" fillId="0" borderId="10" xfId="0" applyFont="1" applyFill="1" applyBorder="1"/>
    <xf numFmtId="0" fontId="38" fillId="0" borderId="10" xfId="0" applyFont="1" applyBorder="1"/>
    <xf numFmtId="4" fontId="38" fillId="0" borderId="10" xfId="0" applyNumberFormat="1" applyFont="1" applyBorder="1"/>
    <xf numFmtId="0" fontId="26" fillId="29" borderId="10" xfId="73" applyFont="1" applyFill="1" applyBorder="1" applyAlignment="1">
      <alignment horizontal="center"/>
    </xf>
    <xf numFmtId="0" fontId="46" fillId="24" borderId="10" xfId="0" applyFont="1" applyFill="1" applyBorder="1"/>
    <xf numFmtId="0" fontId="37" fillId="0" borderId="10" xfId="73" applyFont="1" applyFill="1" applyBorder="1" applyAlignment="1">
      <alignment wrapText="1"/>
    </xf>
    <xf numFmtId="0" fontId="37" fillId="0" borderId="10" xfId="73" applyFont="1" applyFill="1" applyBorder="1" applyAlignment="1">
      <alignment horizontal="center" vertical="center" wrapText="1"/>
    </xf>
    <xf numFmtId="0" fontId="38" fillId="0" borderId="10" xfId="0" applyFont="1" applyBorder="1" applyAlignment="1">
      <alignment horizontal="center"/>
    </xf>
    <xf numFmtId="2" fontId="50" fillId="0" borderId="10" xfId="0" applyNumberFormat="1" applyFont="1" applyFill="1" applyBorder="1" applyAlignment="1">
      <alignment horizontal="center" vertical="center"/>
    </xf>
    <xf numFmtId="2" fontId="37" fillId="0" borderId="10" xfId="0" applyNumberFormat="1" applyFont="1" applyFill="1" applyBorder="1" applyAlignment="1">
      <alignment horizontal="center"/>
    </xf>
    <xf numFmtId="4" fontId="38" fillId="0" borderId="10" xfId="0" applyNumberFormat="1" applyFont="1" applyBorder="1" applyAlignment="1">
      <alignment horizontal="center"/>
    </xf>
    <xf numFmtId="2" fontId="26" fillId="0" borderId="13" xfId="0" applyNumberFormat="1" applyFont="1" applyFill="1" applyBorder="1" applyAlignment="1">
      <alignment horizontal="center" vertical="center"/>
    </xf>
    <xf numFmtId="0" fontId="32" fillId="0" borderId="11" xfId="0" applyFont="1" applyFill="1" applyBorder="1"/>
    <xf numFmtId="0" fontId="47" fillId="0" borderId="10" xfId="0" applyFont="1" applyFill="1" applyBorder="1" applyAlignment="1">
      <alignment horizontal="left" vertical="center"/>
    </xf>
    <xf numFmtId="0" fontId="42" fillId="0" borderId="10" xfId="190" applyFont="1" applyFill="1" applyBorder="1" applyAlignment="1">
      <alignment horizontal="left"/>
    </xf>
    <xf numFmtId="0" fontId="42" fillId="0" borderId="10" xfId="73" applyFont="1" applyFill="1" applyBorder="1" applyAlignment="1">
      <alignment horizontal="left"/>
    </xf>
    <xf numFmtId="0" fontId="26" fillId="25" borderId="10" xfId="0" applyNumberFormat="1" applyFont="1" applyFill="1" applyBorder="1" applyAlignment="1">
      <alignment horizontal="center" vertical="center"/>
    </xf>
    <xf numFmtId="1" fontId="0" fillId="25" borderId="13" xfId="0" applyNumberFormat="1" applyFill="1" applyBorder="1" applyAlignment="1">
      <alignment horizontal="center" vertical="center"/>
    </xf>
    <xf numFmtId="1" fontId="37" fillId="27" borderId="10" xfId="190" applyNumberFormat="1" applyFont="1" applyFill="1" applyBorder="1" applyAlignment="1">
      <alignment horizontal="center"/>
    </xf>
    <xf numFmtId="4" fontId="0" fillId="0" borderId="10" xfId="0" applyNumberFormat="1" applyBorder="1"/>
    <xf numFmtId="0" fontId="54" fillId="0" borderId="10" xfId="0" applyFont="1" applyFill="1" applyBorder="1" applyAlignment="1">
      <alignment horizontal="center"/>
    </xf>
    <xf numFmtId="4" fontId="37" fillId="0" borderId="10" xfId="0" applyNumberFormat="1" applyFont="1" applyFill="1" applyBorder="1" applyAlignment="1">
      <alignment horizontal="center"/>
    </xf>
    <xf numFmtId="4" fontId="35" fillId="0" borderId="10" xfId="145" applyNumberFormat="1" applyFont="1" applyFill="1" applyBorder="1" applyAlignment="1">
      <alignment horizontal="center"/>
    </xf>
    <xf numFmtId="4" fontId="37" fillId="0" borderId="10" xfId="0" applyNumberFormat="1" applyFont="1" applyFill="1" applyBorder="1" applyAlignment="1">
      <alignment horizontal="center" vertical="center"/>
    </xf>
    <xf numFmtId="4" fontId="38" fillId="0" borderId="10" xfId="0" applyNumberFormat="1" applyFont="1" applyFill="1" applyBorder="1"/>
    <xf numFmtId="4" fontId="38" fillId="0" borderId="13" xfId="0" applyNumberFormat="1" applyFont="1" applyBorder="1"/>
    <xf numFmtId="1" fontId="26" fillId="0" borderId="11" xfId="306" applyNumberFormat="1" applyFont="1" applyFill="1" applyBorder="1" applyAlignment="1">
      <alignment horizontal="center" vertical="center"/>
    </xf>
    <xf numFmtId="1" fontId="26" fillId="0" borderId="10" xfId="306" applyNumberFormat="1" applyFont="1" applyFill="1" applyBorder="1" applyAlignment="1">
      <alignment horizontal="center" vertical="center"/>
    </xf>
    <xf numFmtId="0" fontId="0" fillId="24" borderId="0" xfId="0" applyFill="1"/>
    <xf numFmtId="0" fontId="32" fillId="0" borderId="10" xfId="364" applyFont="1" applyFill="1" applyBorder="1" applyAlignment="1">
      <alignment horizontal="right"/>
    </xf>
    <xf numFmtId="0" fontId="32" fillId="0" borderId="10" xfId="364" applyFont="1" applyFill="1" applyBorder="1"/>
    <xf numFmtId="0" fontId="28" fillId="0" borderId="25" xfId="73" applyFont="1" applyFill="1" applyBorder="1"/>
    <xf numFmtId="0" fontId="42" fillId="0" borderId="25" xfId="73" applyFont="1" applyFill="1" applyBorder="1" applyAlignment="1">
      <alignment horizontal="left"/>
    </xf>
    <xf numFmtId="0" fontId="42" fillId="0" borderId="10" xfId="0" applyFont="1" applyFill="1" applyBorder="1" applyAlignment="1">
      <alignment horizontal="center"/>
    </xf>
    <xf numFmtId="0" fontId="47" fillId="0" borderId="10" xfId="0" applyFont="1" applyFill="1" applyBorder="1" applyAlignment="1">
      <alignment horizontal="center"/>
    </xf>
    <xf numFmtId="0" fontId="28" fillId="0" borderId="25" xfId="0" applyFont="1" applyFill="1" applyBorder="1" applyAlignment="1">
      <alignment horizontal="left" vertical="center"/>
    </xf>
    <xf numFmtId="0" fontId="47" fillId="0" borderId="25" xfId="73" applyFont="1" applyFill="1" applyBorder="1" applyAlignment="1">
      <alignment horizontal="left"/>
    </xf>
    <xf numFmtId="0" fontId="47" fillId="0" borderId="25" xfId="0" applyFont="1" applyFill="1" applyBorder="1" applyAlignment="1">
      <alignment horizontal="left" vertical="center"/>
    </xf>
    <xf numFmtId="0" fontId="28" fillId="0" borderId="25" xfId="73" applyFont="1" applyFill="1" applyBorder="1" applyAlignment="1">
      <alignment horizontal="left"/>
    </xf>
    <xf numFmtId="0" fontId="26" fillId="0" borderId="14" xfId="0" applyFont="1" applyFill="1" applyBorder="1" applyAlignment="1">
      <alignment horizontal="center" vertical="center"/>
    </xf>
    <xf numFmtId="1" fontId="0" fillId="0" borderId="13" xfId="0" applyNumberFormat="1" applyFill="1" applyBorder="1" applyAlignment="1">
      <alignment horizontal="center" vertical="center"/>
    </xf>
    <xf numFmtId="0" fontId="0" fillId="0" borderId="0" xfId="0" applyAlignment="1">
      <alignment horizontal="center"/>
    </xf>
    <xf numFmtId="2" fontId="37" fillId="28" borderId="10" xfId="0" applyNumberFormat="1" applyFont="1" applyFill="1" applyBorder="1" applyAlignment="1">
      <alignment horizontal="center" vertical="center"/>
    </xf>
    <xf numFmtId="0" fontId="28" fillId="0" borderId="25" xfId="0" applyFont="1" applyFill="1" applyBorder="1" applyAlignment="1">
      <alignment horizontal="center"/>
    </xf>
    <xf numFmtId="1" fontId="37" fillId="27" borderId="25" xfId="190" applyNumberFormat="1" applyFont="1" applyFill="1" applyBorder="1" applyAlignment="1">
      <alignment horizontal="center"/>
    </xf>
    <xf numFmtId="0" fontId="47" fillId="0" borderId="11" xfId="73" applyFont="1" applyFill="1" applyBorder="1" applyAlignment="1">
      <alignment horizontal="center"/>
    </xf>
    <xf numFmtId="0" fontId="0" fillId="0" borderId="0" xfId="0" applyFill="1" applyAlignment="1">
      <alignment wrapText="1"/>
    </xf>
    <xf numFmtId="0" fontId="42" fillId="0" borderId="11" xfId="73" applyFont="1" applyFill="1" applyBorder="1" applyAlignment="1">
      <alignment horizontal="left"/>
    </xf>
    <xf numFmtId="1" fontId="32" fillId="0" borderId="10" xfId="306" applyNumberFormat="1" applyFont="1" applyFill="1" applyBorder="1" applyAlignment="1">
      <alignment horizontal="center" vertical="center"/>
    </xf>
    <xf numFmtId="0" fontId="28" fillId="0" borderId="10" xfId="73" applyFont="1" applyFill="1" applyBorder="1" applyAlignment="1">
      <alignment horizontal="left"/>
    </xf>
    <xf numFmtId="0" fontId="28" fillId="0" borderId="10" xfId="73" applyFont="1" applyFill="1" applyBorder="1"/>
    <xf numFmtId="0" fontId="28" fillId="0" borderId="10" xfId="73" applyFont="1" applyFill="1" applyBorder="1" applyAlignment="1">
      <alignment horizontal="center"/>
    </xf>
    <xf numFmtId="0" fontId="47" fillId="0" borderId="10" xfId="73" applyFont="1" applyFill="1" applyBorder="1" applyAlignment="1">
      <alignment horizontal="left"/>
    </xf>
    <xf numFmtId="2" fontId="35" fillId="28" borderId="10" xfId="0" applyNumberFormat="1" applyFont="1" applyFill="1" applyBorder="1" applyAlignment="1">
      <alignment horizontal="center" vertical="center"/>
    </xf>
    <xf numFmtId="0" fontId="47" fillId="0" borderId="11" xfId="501" applyFont="1" applyFill="1" applyBorder="1" applyAlignment="1">
      <alignment horizontal="left" vertical="center"/>
    </xf>
    <xf numFmtId="0" fontId="28" fillId="0" borderId="25" xfId="501" applyFont="1" applyFill="1" applyBorder="1" applyAlignment="1">
      <alignment horizontal="left" vertical="center"/>
    </xf>
    <xf numFmtId="0" fontId="47" fillId="0" borderId="25" xfId="501" applyFont="1" applyFill="1" applyBorder="1" applyAlignment="1">
      <alignment horizontal="left" vertical="center"/>
    </xf>
    <xf numFmtId="0" fontId="42" fillId="0" borderId="25" xfId="190" applyFont="1" applyFill="1" applyBorder="1" applyAlignment="1">
      <alignment horizontal="left"/>
    </xf>
    <xf numFmtId="0" fontId="47" fillId="0" borderId="25" xfId="607" applyFont="1" applyFill="1" applyBorder="1" applyAlignment="1">
      <alignment horizontal="left" vertical="center"/>
    </xf>
    <xf numFmtId="0" fontId="28" fillId="0" borderId="25" xfId="607" applyFont="1" applyFill="1" applyBorder="1" applyAlignment="1">
      <alignment horizontal="left" vertical="center"/>
    </xf>
    <xf numFmtId="0" fontId="42" fillId="0" borderId="25" xfId="608" applyFont="1" applyFill="1" applyBorder="1" applyAlignment="1">
      <alignment horizontal="left"/>
    </xf>
    <xf numFmtId="0" fontId="42" fillId="0" borderId="25" xfId="607" applyFont="1" applyFill="1" applyBorder="1" applyAlignment="1">
      <alignment horizontal="left" vertical="center"/>
    </xf>
    <xf numFmtId="0" fontId="42" fillId="0" borderId="25" xfId="0" applyFont="1" applyFill="1" applyBorder="1" applyAlignment="1">
      <alignment horizontal="left"/>
    </xf>
    <xf numFmtId="0" fontId="47" fillId="0" borderId="25" xfId="608" applyFont="1" applyFill="1" applyBorder="1" applyAlignment="1">
      <alignment horizontal="left"/>
    </xf>
    <xf numFmtId="0" fontId="47" fillId="0" borderId="25" xfId="190" applyFont="1" applyFill="1" applyBorder="1" applyAlignment="1">
      <alignment horizontal="left"/>
    </xf>
    <xf numFmtId="0" fontId="28" fillId="0" borderId="25" xfId="609" applyFont="1" applyFill="1" applyBorder="1" applyAlignment="1">
      <alignment horizontal="left" vertical="center"/>
    </xf>
    <xf numFmtId="0" fontId="28" fillId="0" borderId="11" xfId="607" applyFont="1" applyFill="1" applyBorder="1" applyAlignment="1">
      <alignment horizontal="left" vertical="center"/>
    </xf>
    <xf numFmtId="0" fontId="56" fillId="0" borderId="25" xfId="610" applyFont="1" applyFill="1" applyBorder="1" applyAlignment="1">
      <alignment horizontal="center"/>
    </xf>
    <xf numFmtId="0" fontId="56" fillId="0" borderId="25" xfId="0" applyFont="1" applyFill="1" applyBorder="1" applyAlignment="1">
      <alignment horizontal="center"/>
    </xf>
    <xf numFmtId="0" fontId="56" fillId="27" borderId="25" xfId="0" applyFont="1" applyFill="1" applyBorder="1" applyAlignment="1">
      <alignment horizontal="center"/>
    </xf>
    <xf numFmtId="0" fontId="56" fillId="27" borderId="25" xfId="610" applyFont="1" applyFill="1" applyBorder="1" applyAlignment="1">
      <alignment horizontal="center"/>
    </xf>
    <xf numFmtId="0" fontId="55" fillId="31" borderId="25" xfId="0" applyFont="1" applyFill="1" applyBorder="1" applyAlignment="1">
      <alignment horizontal="center"/>
    </xf>
    <xf numFmtId="0" fontId="56" fillId="31" borderId="25" xfId="0" applyFont="1" applyFill="1" applyBorder="1" applyAlignment="1">
      <alignment horizontal="center"/>
    </xf>
    <xf numFmtId="0" fontId="55" fillId="27" borderId="25" xfId="610" applyFont="1" applyFill="1" applyBorder="1" applyAlignment="1">
      <alignment horizontal="center"/>
    </xf>
    <xf numFmtId="0" fontId="32" fillId="0" borderId="11" xfId="73" applyFont="1" applyFill="1" applyBorder="1" applyAlignment="1">
      <alignment horizontal="center" vertical="center" wrapText="1"/>
    </xf>
    <xf numFmtId="0" fontId="48" fillId="0" borderId="10" xfId="364" applyFont="1" applyFill="1" applyBorder="1" applyAlignment="1">
      <alignment horizontal="right"/>
    </xf>
    <xf numFmtId="0" fontId="28" fillId="0" borderId="25" xfId="73" applyFont="1" applyFill="1" applyBorder="1" applyAlignment="1">
      <alignment horizontal="center"/>
    </xf>
    <xf numFmtId="0" fontId="42" fillId="0" borderId="25" xfId="0" applyFont="1" applyFill="1" applyBorder="1" applyAlignment="1">
      <alignment horizontal="center"/>
    </xf>
    <xf numFmtId="0" fontId="42" fillId="0" borderId="25" xfId="73" applyFont="1" applyFill="1" applyBorder="1" applyAlignment="1">
      <alignment horizontal="center"/>
    </xf>
    <xf numFmtId="0" fontId="28" fillId="0" borderId="10" xfId="607" applyFont="1" applyFill="1" applyBorder="1" applyAlignment="1">
      <alignment horizontal="left" vertical="center"/>
    </xf>
    <xf numFmtId="0" fontId="28" fillId="0" borderId="25" xfId="190" applyFont="1" applyFill="1" applyBorder="1" applyAlignment="1">
      <alignment horizontal="left" vertical="center"/>
    </xf>
    <xf numFmtId="0" fontId="51" fillId="0" borderId="25" xfId="0" applyFont="1" applyFill="1" applyBorder="1" applyAlignment="1">
      <alignment horizontal="center"/>
    </xf>
    <xf numFmtId="0" fontId="42" fillId="0" borderId="11" xfId="73" applyFont="1" applyFill="1" applyBorder="1" applyAlignment="1">
      <alignment horizontal="center"/>
    </xf>
    <xf numFmtId="0" fontId="56" fillId="27" borderId="10" xfId="610" applyFont="1" applyFill="1" applyBorder="1" applyAlignment="1">
      <alignment horizontal="center"/>
    </xf>
    <xf numFmtId="0" fontId="47" fillId="0" borderId="10" xfId="501" applyFont="1" applyFill="1" applyBorder="1" applyAlignment="1">
      <alignment horizontal="left" vertical="center"/>
    </xf>
    <xf numFmtId="0" fontId="55" fillId="27" borderId="10" xfId="610" applyFont="1" applyFill="1" applyBorder="1" applyAlignment="1">
      <alignment horizontal="center"/>
    </xf>
    <xf numFmtId="0" fontId="47" fillId="0" borderId="25" xfId="0" applyFont="1" applyFill="1" applyBorder="1" applyAlignment="1">
      <alignment horizontal="center"/>
    </xf>
    <xf numFmtId="1" fontId="53" fillId="27" borderId="25" xfId="190" applyNumberFormat="1" applyFont="1" applyFill="1" applyBorder="1" applyAlignment="1">
      <alignment horizontal="center"/>
    </xf>
    <xf numFmtId="4" fontId="38" fillId="0" borderId="25" xfId="0" applyNumberFormat="1" applyFont="1" applyBorder="1"/>
    <xf numFmtId="2" fontId="37" fillId="0" borderId="25" xfId="0" applyNumberFormat="1" applyFont="1" applyFill="1" applyBorder="1" applyAlignment="1">
      <alignment horizontal="center" vertical="center"/>
    </xf>
    <xf numFmtId="0" fontId="42" fillId="0" borderId="11" xfId="608" applyFont="1" applyFill="1" applyBorder="1" applyAlignment="1">
      <alignment horizontal="left"/>
    </xf>
    <xf numFmtId="0" fontId="42" fillId="0" borderId="25" xfId="501" applyFont="1" applyFill="1" applyBorder="1" applyAlignment="1">
      <alignment horizontal="left" vertical="center"/>
    </xf>
    <xf numFmtId="0" fontId="47" fillId="0" borderId="25" xfId="190" applyFont="1" applyFill="1" applyBorder="1" applyAlignment="1">
      <alignment horizontal="left" vertical="center"/>
    </xf>
    <xf numFmtId="0" fontId="58" fillId="0" borderId="10" xfId="0" applyFont="1" applyFill="1" applyBorder="1"/>
    <xf numFmtId="0" fontId="42" fillId="24" borderId="25" xfId="73" applyFont="1" applyFill="1" applyBorder="1" applyAlignment="1">
      <alignment horizontal="left"/>
    </xf>
    <xf numFmtId="0" fontId="49" fillId="0" borderId="0" xfId="0" applyFont="1"/>
    <xf numFmtId="0" fontId="54" fillId="0" borderId="10" xfId="0" applyFont="1" applyFill="1" applyBorder="1"/>
    <xf numFmtId="0" fontId="32" fillId="0" borderId="11" xfId="0" applyFont="1" applyFill="1" applyBorder="1" applyAlignment="1">
      <alignment horizontal="center" vertical="center"/>
    </xf>
    <xf numFmtId="0" fontId="54" fillId="0" borderId="0" xfId="0" applyFont="1" applyFill="1"/>
    <xf numFmtId="0" fontId="42" fillId="0" borderId="11" xfId="0" applyFont="1" applyFill="1" applyBorder="1" applyAlignment="1">
      <alignment horizontal="left"/>
    </xf>
    <xf numFmtId="1" fontId="32" fillId="0" borderId="11" xfId="0" applyNumberFormat="1" applyFont="1" applyFill="1" applyBorder="1" applyAlignment="1">
      <alignment horizontal="center" vertical="center"/>
    </xf>
    <xf numFmtId="0" fontId="47" fillId="0" borderId="0" xfId="608" applyFont="1" applyFill="1" applyBorder="1" applyAlignment="1">
      <alignment horizontal="left"/>
    </xf>
    <xf numFmtId="0" fontId="42" fillId="24" borderId="25" xfId="73" applyFont="1" applyFill="1" applyBorder="1" applyAlignment="1">
      <alignment horizontal="center"/>
    </xf>
    <xf numFmtId="0" fontId="42" fillId="0" borderId="11" xfId="190" applyFont="1" applyFill="1" applyBorder="1" applyAlignment="1">
      <alignment horizontal="left"/>
    </xf>
    <xf numFmtId="0" fontId="47" fillId="0" borderId="11" xfId="73" applyFont="1" applyFill="1" applyBorder="1" applyAlignment="1">
      <alignment horizontal="left"/>
    </xf>
    <xf numFmtId="1" fontId="26" fillId="0" borderId="27" xfId="306" applyNumberFormat="1" applyFont="1" applyFill="1" applyBorder="1" applyAlignment="1">
      <alignment horizontal="center" vertical="center"/>
    </xf>
    <xf numFmtId="0" fontId="56" fillId="29" borderId="10" xfId="673" applyFont="1" applyFill="1" applyBorder="1" applyAlignment="1">
      <alignment horizontal="center"/>
    </xf>
    <xf numFmtId="0" fontId="55" fillId="29" borderId="10" xfId="673" applyFont="1" applyFill="1" applyBorder="1" applyAlignment="1">
      <alignment horizontal="center"/>
    </xf>
    <xf numFmtId="0" fontId="56" fillId="29" borderId="25" xfId="673" applyFont="1" applyFill="1" applyBorder="1" applyAlignment="1">
      <alignment horizontal="center"/>
    </xf>
    <xf numFmtId="0" fontId="55" fillId="29" borderId="25" xfId="673" applyFont="1" applyFill="1" applyBorder="1" applyAlignment="1">
      <alignment horizontal="center"/>
    </xf>
    <xf numFmtId="1" fontId="37" fillId="32" borderId="10" xfId="190" applyNumberFormat="1" applyFont="1" applyFill="1" applyBorder="1" applyAlignment="1">
      <alignment horizontal="center"/>
    </xf>
    <xf numFmtId="0" fontId="56" fillId="32" borderId="10" xfId="610" applyFont="1" applyFill="1" applyBorder="1" applyAlignment="1">
      <alignment horizontal="center"/>
    </xf>
    <xf numFmtId="0" fontId="47" fillId="0" borderId="25" xfId="73" applyFont="1" applyFill="1" applyBorder="1" applyAlignment="1">
      <alignment horizontal="center"/>
    </xf>
    <xf numFmtId="0" fontId="42" fillId="0" borderId="0" xfId="73" applyFont="1" applyFill="1" applyBorder="1" applyAlignment="1">
      <alignment horizontal="left"/>
    </xf>
    <xf numFmtId="0" fontId="42" fillId="0" borderId="10" xfId="0" applyFont="1" applyFill="1" applyBorder="1" applyAlignment="1">
      <alignment horizontal="left"/>
    </xf>
    <xf numFmtId="0" fontId="57" fillId="29" borderId="0" xfId="0" applyFont="1" applyFill="1" applyAlignment="1">
      <alignment horizontal="center" wrapText="1"/>
    </xf>
    <xf numFmtId="0" fontId="0" fillId="26" borderId="0" xfId="0" applyFill="1" applyAlignment="1">
      <alignment horizontal="center" wrapText="1"/>
    </xf>
    <xf numFmtId="0" fontId="57" fillId="0" borderId="0" xfId="0" applyFont="1" applyAlignment="1">
      <alignment horizontal="center"/>
    </xf>
    <xf numFmtId="0" fontId="53" fillId="29" borderId="10" xfId="191" applyFont="1" applyFill="1" applyBorder="1" applyAlignment="1">
      <alignment horizontal="center"/>
    </xf>
    <xf numFmtId="0" fontId="56" fillId="31" borderId="10" xfId="0" applyFont="1" applyFill="1" applyBorder="1" applyAlignment="1">
      <alignment horizontal="center"/>
    </xf>
    <xf numFmtId="0" fontId="53" fillId="26" borderId="25" xfId="254" applyFont="1" applyFill="1" applyBorder="1" applyAlignment="1">
      <alignment horizontal="center"/>
    </xf>
    <xf numFmtId="0" fontId="56" fillId="0" borderId="10" xfId="610" applyFont="1" applyFill="1" applyBorder="1" applyAlignment="1">
      <alignment horizontal="center"/>
    </xf>
    <xf numFmtId="0" fontId="28" fillId="24" borderId="25" xfId="501" applyFont="1" applyFill="1" applyBorder="1" applyAlignment="1">
      <alignment horizontal="left" vertical="center"/>
    </xf>
    <xf numFmtId="0" fontId="28" fillId="0" borderId="11" xfId="190" applyFont="1" applyFill="1" applyBorder="1" applyAlignment="1">
      <alignment horizontal="left" vertical="center"/>
    </xf>
    <xf numFmtId="0" fontId="59" fillId="24" borderId="10" xfId="0" applyFont="1" applyFill="1" applyBorder="1" applyAlignment="1">
      <alignment horizontal="center"/>
    </xf>
    <xf numFmtId="0" fontId="42" fillId="0" borderId="10" xfId="73" applyFont="1" applyFill="1" applyBorder="1" applyAlignment="1">
      <alignment horizontal="center"/>
    </xf>
    <xf numFmtId="0" fontId="46" fillId="0" borderId="0" xfId="0" applyFont="1" applyFill="1" applyAlignment="1"/>
    <xf numFmtId="0" fontId="45" fillId="0" borderId="0" xfId="0" applyFont="1" applyFill="1" applyAlignment="1"/>
    <xf numFmtId="1" fontId="46" fillId="0" borderId="10" xfId="0" applyNumberFormat="1" applyFont="1" applyFill="1" applyBorder="1"/>
    <xf numFmtId="0" fontId="46" fillId="0" borderId="11" xfId="0" applyFont="1" applyFill="1" applyBorder="1"/>
    <xf numFmtId="1" fontId="53" fillId="0" borderId="10" xfId="0" applyNumberFormat="1" applyFont="1" applyFill="1" applyBorder="1" applyAlignment="1">
      <alignment horizontal="center"/>
    </xf>
    <xf numFmtId="1" fontId="60" fillId="0" borderId="10" xfId="0" applyNumberFormat="1" applyFont="1" applyFill="1" applyBorder="1" applyAlignment="1">
      <alignment horizontal="center"/>
    </xf>
    <xf numFmtId="0" fontId="42" fillId="29" borderId="25" xfId="73" applyFont="1" applyFill="1" applyBorder="1" applyAlignment="1">
      <alignment horizontal="center"/>
    </xf>
    <xf numFmtId="0" fontId="42" fillId="29" borderId="25" xfId="73" applyFont="1" applyFill="1" applyBorder="1" applyAlignment="1">
      <alignment horizontal="left"/>
    </xf>
    <xf numFmtId="0" fontId="34" fillId="0" borderId="0" xfId="0" applyFont="1" applyFill="1" applyAlignment="1"/>
    <xf numFmtId="0" fontId="28" fillId="0" borderId="11" xfId="501" applyFont="1" applyFill="1" applyBorder="1" applyAlignment="1">
      <alignment horizontal="left" vertical="center"/>
    </xf>
    <xf numFmtId="0" fontId="47" fillId="0" borderId="11" xfId="190" applyFont="1" applyFill="1" applyBorder="1" applyAlignment="1">
      <alignment horizontal="left" vertical="center"/>
    </xf>
    <xf numFmtId="0" fontId="47" fillId="0" borderId="11" xfId="608" applyFont="1" applyFill="1" applyBorder="1" applyAlignment="1">
      <alignment horizontal="left"/>
    </xf>
    <xf numFmtId="0" fontId="47" fillId="0" borderId="10" xfId="607" applyFont="1" applyFill="1" applyBorder="1" applyAlignment="1">
      <alignment horizontal="left" vertical="center"/>
    </xf>
    <xf numFmtId="0" fontId="28" fillId="0" borderId="10" xfId="501" applyFont="1" applyFill="1" applyBorder="1" applyAlignment="1">
      <alignment horizontal="left" vertical="center"/>
    </xf>
    <xf numFmtId="1" fontId="26" fillId="29" borderId="27" xfId="306" applyNumberFormat="1" applyFont="1" applyFill="1" applyBorder="1" applyAlignment="1">
      <alignment horizontal="center" vertical="center"/>
    </xf>
    <xf numFmtId="0" fontId="32" fillId="29" borderId="10" xfId="0" applyFont="1" applyFill="1" applyBorder="1"/>
    <xf numFmtId="0" fontId="46" fillId="29" borderId="10" xfId="0" applyFont="1" applyFill="1" applyBorder="1"/>
    <xf numFmtId="1" fontId="26" fillId="29" borderId="10" xfId="306" applyNumberFormat="1" applyFont="1" applyFill="1" applyBorder="1" applyAlignment="1">
      <alignment horizontal="center" vertical="center"/>
    </xf>
    <xf numFmtId="0" fontId="32" fillId="29" borderId="10" xfId="364" applyFont="1" applyFill="1" applyBorder="1" applyAlignment="1">
      <alignment horizontal="right"/>
    </xf>
    <xf numFmtId="1" fontId="46" fillId="29" borderId="10" xfId="0" applyNumberFormat="1" applyFont="1" applyFill="1" applyBorder="1"/>
    <xf numFmtId="1" fontId="26" fillId="29" borderId="11" xfId="306" applyNumberFormat="1" applyFont="1" applyFill="1" applyBorder="1" applyAlignment="1">
      <alignment horizontal="center" vertical="center"/>
    </xf>
    <xf numFmtId="0" fontId="48" fillId="29" borderId="10" xfId="0" applyFont="1" applyFill="1" applyBorder="1"/>
    <xf numFmtId="0" fontId="32" fillId="29" borderId="11" xfId="73" applyFont="1" applyFill="1" applyBorder="1" applyAlignment="1">
      <alignment horizontal="center" vertical="center" wrapText="1"/>
    </xf>
    <xf numFmtId="0" fontId="26" fillId="30" borderId="10" xfId="73" applyFont="1" applyFill="1" applyBorder="1" applyAlignment="1">
      <alignment horizontal="center"/>
    </xf>
    <xf numFmtId="0" fontId="42" fillId="30" borderId="25" xfId="73" applyFont="1" applyFill="1" applyBorder="1" applyAlignment="1">
      <alignment horizontal="left"/>
    </xf>
    <xf numFmtId="0" fontId="28" fillId="30" borderId="25" xfId="73" applyFont="1" applyFill="1" applyBorder="1" applyAlignment="1">
      <alignment horizontal="center"/>
    </xf>
    <xf numFmtId="1" fontId="26" fillId="30" borderId="27" xfId="306" applyNumberFormat="1" applyFont="1" applyFill="1" applyBorder="1" applyAlignment="1">
      <alignment horizontal="center" vertical="center"/>
    </xf>
    <xf numFmtId="0" fontId="32" fillId="30" borderId="10" xfId="0" applyFont="1" applyFill="1" applyBorder="1"/>
    <xf numFmtId="0" fontId="46" fillId="30" borderId="10" xfId="0" applyFont="1" applyFill="1" applyBorder="1"/>
    <xf numFmtId="1" fontId="26" fillId="30" borderId="11" xfId="306" applyNumberFormat="1" applyFont="1" applyFill="1" applyBorder="1" applyAlignment="1">
      <alignment horizontal="center" vertical="center"/>
    </xf>
    <xf numFmtId="0" fontId="32" fillId="30" borderId="10" xfId="364" applyFont="1" applyFill="1" applyBorder="1" applyAlignment="1">
      <alignment horizontal="right"/>
    </xf>
    <xf numFmtId="1" fontId="46" fillId="30" borderId="10" xfId="0" applyNumberFormat="1" applyFont="1" applyFill="1" applyBorder="1"/>
    <xf numFmtId="0" fontId="42" fillId="30" borderId="25" xfId="73" applyFont="1" applyFill="1" applyBorder="1" applyAlignment="1">
      <alignment horizontal="center"/>
    </xf>
    <xf numFmtId="0" fontId="61" fillId="29" borderId="10" xfId="0" applyFont="1" applyFill="1" applyBorder="1"/>
    <xf numFmtId="1" fontId="26" fillId="24" borderId="27" xfId="306" applyNumberFormat="1" applyFont="1" applyFill="1" applyBorder="1" applyAlignment="1">
      <alignment horizontal="center" vertical="center"/>
    </xf>
    <xf numFmtId="0" fontId="32" fillId="24" borderId="10" xfId="0" applyFont="1" applyFill="1" applyBorder="1"/>
    <xf numFmtId="1" fontId="26" fillId="24" borderId="11" xfId="306" applyNumberFormat="1" applyFont="1" applyFill="1" applyBorder="1" applyAlignment="1">
      <alignment horizontal="center" vertical="center"/>
    </xf>
    <xf numFmtId="0" fontId="32" fillId="24" borderId="10" xfId="364" applyFont="1" applyFill="1" applyBorder="1" applyAlignment="1">
      <alignment horizontal="right"/>
    </xf>
    <xf numFmtId="1" fontId="46" fillId="24" borderId="10" xfId="0" applyNumberFormat="1" applyFont="1" applyFill="1" applyBorder="1"/>
    <xf numFmtId="0" fontId="32" fillId="24" borderId="11" xfId="73" applyFont="1" applyFill="1" applyBorder="1" applyAlignment="1">
      <alignment horizontal="center" vertical="center" wrapText="1"/>
    </xf>
    <xf numFmtId="0" fontId="32" fillId="24" borderId="10" xfId="0" applyFont="1" applyFill="1" applyBorder="1" applyAlignment="1">
      <alignment horizontal="right"/>
    </xf>
    <xf numFmtId="0" fontId="64" fillId="0" borderId="25" xfId="73" applyFont="1" applyFill="1" applyBorder="1" applyAlignment="1">
      <alignment horizontal="center"/>
    </xf>
    <xf numFmtId="1" fontId="32" fillId="0" borderId="16" xfId="0" applyNumberFormat="1" applyFont="1" applyFill="1" applyBorder="1" applyAlignment="1">
      <alignment horizontal="center" vertical="center"/>
    </xf>
    <xf numFmtId="1" fontId="37" fillId="0" borderId="25" xfId="0" applyNumberFormat="1" applyFont="1" applyFill="1" applyBorder="1" applyAlignment="1">
      <alignment horizontal="center"/>
    </xf>
    <xf numFmtId="0" fontId="45" fillId="0" borderId="0" xfId="0" applyFont="1" applyFill="1" applyAlignment="1">
      <alignment horizontal="center"/>
    </xf>
    <xf numFmtId="0" fontId="65" fillId="27" borderId="25" xfId="610" applyFont="1" applyFill="1" applyBorder="1" applyAlignment="1">
      <alignment horizontal="center"/>
    </xf>
    <xf numFmtId="1" fontId="35" fillId="27" borderId="25" xfId="190" applyNumberFormat="1" applyFont="1" applyFill="1" applyBorder="1" applyAlignment="1">
      <alignment horizontal="center"/>
    </xf>
    <xf numFmtId="0" fontId="65" fillId="27" borderId="25" xfId="0" applyFont="1" applyFill="1" applyBorder="1" applyAlignment="1">
      <alignment horizontal="center"/>
    </xf>
    <xf numFmtId="0" fontId="65" fillId="27" borderId="10" xfId="610" applyFont="1" applyFill="1" applyBorder="1" applyAlignment="1">
      <alignment horizontal="center"/>
    </xf>
    <xf numFmtId="0" fontId="28" fillId="0" borderId="0" xfId="0" applyFont="1" applyFill="1"/>
    <xf numFmtId="0" fontId="33" fillId="0" borderId="0" xfId="0" applyFont="1"/>
    <xf numFmtId="0" fontId="66" fillId="27" borderId="25" xfId="610" applyFont="1" applyFill="1" applyBorder="1" applyAlignment="1">
      <alignment horizontal="center"/>
    </xf>
    <xf numFmtId="1" fontId="60" fillId="27" borderId="25" xfId="190" applyNumberFormat="1" applyFont="1" applyFill="1" applyBorder="1" applyAlignment="1">
      <alignment horizontal="center"/>
    </xf>
    <xf numFmtId="1" fontId="37" fillId="24" borderId="10" xfId="0" applyNumberFormat="1" applyFont="1" applyFill="1" applyBorder="1" applyAlignment="1">
      <alignment horizontal="center"/>
    </xf>
    <xf numFmtId="0" fontId="47" fillId="0" borderId="11" xfId="607" applyFont="1" applyFill="1" applyBorder="1" applyAlignment="1">
      <alignment horizontal="left" vertical="center"/>
    </xf>
    <xf numFmtId="4" fontId="38" fillId="0" borderId="13" xfId="0" applyNumberFormat="1" applyFont="1" applyBorder="1" applyAlignment="1">
      <alignment horizontal="center"/>
    </xf>
    <xf numFmtId="4" fontId="37" fillId="0" borderId="13" xfId="0" applyNumberFormat="1" applyFont="1" applyFill="1" applyBorder="1" applyAlignment="1">
      <alignment horizontal="center"/>
    </xf>
    <xf numFmtId="4" fontId="38" fillId="0" borderId="13" xfId="0" applyNumberFormat="1" applyFont="1" applyFill="1" applyBorder="1"/>
    <xf numFmtId="4" fontId="37" fillId="0" borderId="13" xfId="0" applyNumberFormat="1" applyFont="1" applyFill="1" applyBorder="1" applyAlignment="1">
      <alignment horizontal="center" vertical="center"/>
    </xf>
    <xf numFmtId="4" fontId="38" fillId="0" borderId="13" xfId="0" applyNumberFormat="1" applyFont="1" applyFill="1" applyBorder="1" applyAlignment="1">
      <alignment horizontal="center"/>
    </xf>
    <xf numFmtId="0" fontId="32" fillId="0" borderId="10" xfId="0" applyNumberFormat="1" applyFont="1" applyFill="1" applyBorder="1" applyAlignment="1">
      <alignment horizontal="center" vertical="center"/>
    </xf>
    <xf numFmtId="0" fontId="34" fillId="0" borderId="0" xfId="0" applyFont="1" applyFill="1" applyAlignment="1">
      <alignment horizontal="center"/>
    </xf>
    <xf numFmtId="0" fontId="35" fillId="0" borderId="10" xfId="73" applyFont="1" applyFill="1" applyBorder="1" applyAlignment="1">
      <alignment horizontal="center" wrapText="1"/>
    </xf>
    <xf numFmtId="0" fontId="26" fillId="29" borderId="10" xfId="0" applyFont="1" applyFill="1" applyBorder="1" applyAlignment="1">
      <alignment horizontal="center"/>
    </xf>
    <xf numFmtId="0" fontId="26" fillId="30" borderId="10" xfId="0" applyFont="1" applyFill="1" applyBorder="1" applyAlignment="1">
      <alignment horizontal="center"/>
    </xf>
    <xf numFmtId="0" fontId="26" fillId="24" borderId="10" xfId="0" applyFont="1" applyFill="1" applyBorder="1" applyAlignment="1">
      <alignment horizontal="center"/>
    </xf>
    <xf numFmtId="0" fontId="33" fillId="0" borderId="0" xfId="0" applyFont="1" applyFill="1" applyAlignment="1">
      <alignment horizontal="center"/>
    </xf>
    <xf numFmtId="0" fontId="44" fillId="0" borderId="0" xfId="0" applyFont="1" applyFill="1" applyAlignment="1">
      <alignment horizontal="center"/>
    </xf>
    <xf numFmtId="0" fontId="37" fillId="0" borderId="10" xfId="73" applyFont="1" applyFill="1" applyBorder="1" applyAlignment="1">
      <alignment horizontal="center" wrapText="1"/>
    </xf>
    <xf numFmtId="0" fontId="32" fillId="29" borderId="10" xfId="0" applyFont="1" applyFill="1" applyBorder="1" applyAlignment="1">
      <alignment horizontal="center"/>
    </xf>
    <xf numFmtId="0" fontId="58" fillId="0" borderId="10" xfId="0" applyFont="1" applyFill="1" applyBorder="1" applyAlignment="1">
      <alignment horizontal="center"/>
    </xf>
    <xf numFmtId="0" fontId="47" fillId="24" borderId="25" xfId="190" applyFont="1" applyFill="1" applyBorder="1" applyAlignment="1">
      <alignment horizontal="left" vertical="center"/>
    </xf>
    <xf numFmtId="0" fontId="42" fillId="0" borderId="11" xfId="607" applyFont="1" applyFill="1" applyBorder="1" applyAlignment="1">
      <alignment horizontal="left" vertical="center"/>
    </xf>
    <xf numFmtId="0" fontId="51" fillId="0" borderId="11" xfId="0" applyFont="1" applyFill="1" applyBorder="1" applyAlignment="1">
      <alignment horizontal="center"/>
    </xf>
    <xf numFmtId="0" fontId="28" fillId="0" borderId="0" xfId="501" applyFont="1" applyFill="1" applyBorder="1" applyAlignment="1">
      <alignment horizontal="left" vertical="center"/>
    </xf>
    <xf numFmtId="0" fontId="28" fillId="0" borderId="11" xfId="73" applyFont="1" applyFill="1" applyBorder="1"/>
    <xf numFmtId="0" fontId="28" fillId="29" borderId="11" xfId="190" applyFont="1" applyFill="1" applyBorder="1" applyAlignment="1">
      <alignment horizontal="left" vertical="center"/>
    </xf>
    <xf numFmtId="0" fontId="47" fillId="0" borderId="0" xfId="73" applyFont="1" applyFill="1" applyBorder="1" applyAlignment="1">
      <alignment horizontal="left"/>
    </xf>
    <xf numFmtId="0" fontId="28" fillId="29" borderId="11" xfId="0" applyFont="1" applyFill="1" applyBorder="1" applyAlignment="1">
      <alignment horizontal="center"/>
    </xf>
    <xf numFmtId="0" fontId="58" fillId="30" borderId="10" xfId="0" applyFont="1" applyFill="1" applyBorder="1" applyAlignment="1">
      <alignment horizontal="center"/>
    </xf>
    <xf numFmtId="0" fontId="28" fillId="30" borderId="25" xfId="501" applyFont="1" applyFill="1" applyBorder="1" applyAlignment="1">
      <alignment horizontal="left" vertical="center"/>
    </xf>
    <xf numFmtId="0" fontId="63" fillId="30" borderId="10" xfId="0" applyFont="1" applyFill="1" applyBorder="1" applyAlignment="1">
      <alignment horizontal="center"/>
    </xf>
    <xf numFmtId="0" fontId="58" fillId="24" borderId="10" xfId="0" applyFont="1" applyFill="1" applyBorder="1" applyAlignment="1">
      <alignment horizontal="center"/>
    </xf>
    <xf numFmtId="0" fontId="67" fillId="33" borderId="10" xfId="0" applyFont="1" applyFill="1" applyBorder="1" applyAlignment="1">
      <alignment horizontal="center"/>
    </xf>
    <xf numFmtId="1" fontId="67" fillId="33" borderId="27" xfId="306" applyNumberFormat="1" applyFont="1" applyFill="1" applyBorder="1" applyAlignment="1">
      <alignment horizontal="center" vertical="center"/>
    </xf>
    <xf numFmtId="1" fontId="67" fillId="33" borderId="10" xfId="306" applyNumberFormat="1" applyFont="1" applyFill="1" applyBorder="1" applyAlignment="1">
      <alignment horizontal="center" vertical="center"/>
    </xf>
    <xf numFmtId="0" fontId="32" fillId="0" borderId="11" xfId="0" applyFont="1" applyFill="1" applyBorder="1" applyAlignment="1">
      <alignment horizontal="right"/>
    </xf>
    <xf numFmtId="1" fontId="48" fillId="30" borderId="27" xfId="306" applyNumberFormat="1" applyFont="1" applyFill="1" applyBorder="1" applyAlignment="1">
      <alignment horizontal="center" vertical="center"/>
    </xf>
    <xf numFmtId="1" fontId="48" fillId="0" borderId="27" xfId="306" applyNumberFormat="1" applyFont="1" applyFill="1" applyBorder="1" applyAlignment="1">
      <alignment horizontal="center" vertical="center"/>
    </xf>
    <xf numFmtId="0" fontId="47" fillId="0" borderId="11" xfId="71" applyFont="1" applyFill="1" applyBorder="1"/>
    <xf numFmtId="0" fontId="32" fillId="0" borderId="11" xfId="0" applyFont="1" applyFill="1" applyBorder="1" applyAlignment="1">
      <alignment horizontal="center"/>
    </xf>
    <xf numFmtId="0" fontId="62" fillId="0" borderId="10" xfId="0" applyFont="1" applyFill="1" applyBorder="1" applyAlignment="1">
      <alignment horizontal="center"/>
    </xf>
    <xf numFmtId="0" fontId="48" fillId="0" borderId="10" xfId="0" applyFont="1" applyFill="1" applyBorder="1"/>
    <xf numFmtId="1" fontId="48" fillId="29" borderId="27" xfId="306" applyNumberFormat="1" applyFont="1" applyFill="1" applyBorder="1" applyAlignment="1">
      <alignment horizontal="center" vertical="center"/>
    </xf>
    <xf numFmtId="0" fontId="58" fillId="29" borderId="10" xfId="0" applyFont="1" applyFill="1" applyBorder="1" applyAlignment="1">
      <alignment horizontal="center"/>
    </xf>
    <xf numFmtId="1" fontId="32" fillId="30" borderId="11" xfId="87" applyNumberFormat="1" applyFont="1" applyFill="1" applyBorder="1" applyAlignment="1">
      <alignment horizontal="center" vertical="center"/>
    </xf>
    <xf numFmtId="0" fontId="32" fillId="30" borderId="10" xfId="0" applyFont="1" applyFill="1" applyBorder="1" applyAlignment="1">
      <alignment horizontal="right"/>
    </xf>
    <xf numFmtId="0" fontId="28" fillId="30" borderId="25" xfId="73" applyFont="1" applyFill="1" applyBorder="1"/>
    <xf numFmtId="0" fontId="28" fillId="30" borderId="25" xfId="0" applyFont="1" applyFill="1" applyBorder="1" applyAlignment="1">
      <alignment horizontal="center"/>
    </xf>
    <xf numFmtId="0" fontId="32" fillId="24" borderId="11" xfId="0" applyFont="1" applyFill="1" applyBorder="1" applyAlignment="1">
      <alignment horizontal="right" wrapText="1"/>
    </xf>
    <xf numFmtId="0" fontId="63" fillId="24" borderId="10" xfId="0" applyFont="1" applyFill="1" applyBorder="1" applyAlignment="1">
      <alignment horizontal="center"/>
    </xf>
    <xf numFmtId="0" fontId="47" fillId="24" borderId="25" xfId="0" applyFont="1" applyFill="1" applyBorder="1" applyAlignment="1">
      <alignment horizontal="center"/>
    </xf>
    <xf numFmtId="0" fontId="48" fillId="29" borderId="10" xfId="0" applyFont="1" applyFill="1" applyBorder="1" applyAlignment="1">
      <alignment horizontal="center"/>
    </xf>
    <xf numFmtId="0" fontId="48" fillId="30" borderId="10" xfId="0" applyFont="1" applyFill="1" applyBorder="1" applyAlignment="1">
      <alignment horizontal="center"/>
    </xf>
    <xf numFmtId="0" fontId="62" fillId="30" borderId="10" xfId="0" applyFont="1" applyFill="1" applyBorder="1"/>
    <xf numFmtId="0" fontId="63" fillId="24" borderId="10" xfId="0" applyFont="1" applyFill="1" applyBorder="1"/>
    <xf numFmtId="0" fontId="67" fillId="33" borderId="10" xfId="0" applyFont="1" applyFill="1" applyBorder="1"/>
    <xf numFmtId="0" fontId="48" fillId="24" borderId="10" xfId="0" applyFont="1" applyFill="1" applyBorder="1" applyAlignment="1">
      <alignment horizontal="center"/>
    </xf>
    <xf numFmtId="0" fontId="48" fillId="0" borderId="10" xfId="0" applyFont="1" applyFill="1" applyBorder="1" applyAlignment="1">
      <alignment horizontal="center"/>
    </xf>
    <xf numFmtId="2" fontId="26" fillId="0" borderId="13" xfId="0" applyNumberFormat="1" applyFont="1" applyFill="1" applyBorder="1" applyAlignment="1">
      <alignment horizontal="center" vertical="center" wrapText="1"/>
    </xf>
    <xf numFmtId="2" fontId="26" fillId="0" borderId="11" xfId="0" applyNumberFormat="1" applyFont="1" applyFill="1" applyBorder="1" applyAlignment="1">
      <alignment horizontal="center" vertical="center" wrapText="1"/>
    </xf>
    <xf numFmtId="0" fontId="26" fillId="0" borderId="13" xfId="0" applyFont="1" applyFill="1" applyBorder="1" applyAlignment="1">
      <alignment horizontal="center" vertical="center"/>
    </xf>
    <xf numFmtId="0" fontId="26" fillId="0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32" fillId="0" borderId="14" xfId="0" applyFont="1" applyFill="1" applyBorder="1" applyAlignment="1">
      <alignment horizontal="center" vertical="center"/>
    </xf>
    <xf numFmtId="0" fontId="54" fillId="0" borderId="15" xfId="0" applyFont="1" applyBorder="1" applyAlignment="1">
      <alignment horizontal="center" vertical="center"/>
    </xf>
    <xf numFmtId="0" fontId="54" fillId="0" borderId="16" xfId="0" applyFont="1" applyBorder="1" applyAlignment="1">
      <alignment horizontal="center" vertical="center"/>
    </xf>
    <xf numFmtId="0" fontId="26" fillId="0" borderId="13" xfId="0" applyNumberFormat="1" applyFont="1" applyFill="1" applyBorder="1" applyAlignment="1">
      <alignment horizontal="center" vertical="center"/>
    </xf>
    <xf numFmtId="0" fontId="26" fillId="0" borderId="11" xfId="0" applyNumberFormat="1" applyFont="1" applyFill="1" applyBorder="1" applyAlignment="1">
      <alignment horizontal="center" vertical="center"/>
    </xf>
    <xf numFmtId="0" fontId="27" fillId="0" borderId="13" xfId="0" applyFont="1" applyFill="1" applyBorder="1" applyAlignment="1">
      <alignment horizontal="center"/>
    </xf>
    <xf numFmtId="0" fontId="27" fillId="0" borderId="11" xfId="0" applyFont="1" applyFill="1" applyBorder="1" applyAlignment="1">
      <alignment horizontal="center"/>
    </xf>
    <xf numFmtId="1" fontId="28" fillId="0" borderId="13" xfId="0" applyNumberFormat="1" applyFont="1" applyFill="1" applyBorder="1" applyAlignment="1">
      <alignment horizontal="center" vertical="center"/>
    </xf>
    <xf numFmtId="1" fontId="28" fillId="0" borderId="11" xfId="0" applyNumberFormat="1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40" fillId="0" borderId="0" xfId="0" applyFont="1" applyAlignment="1"/>
    <xf numFmtId="0" fontId="0" fillId="0" borderId="0" xfId="0" applyAlignment="1"/>
    <xf numFmtId="0" fontId="0" fillId="24" borderId="26" xfId="0" applyFill="1" applyBorder="1" applyAlignment="1">
      <alignment wrapText="1"/>
    </xf>
    <xf numFmtId="0" fontId="0" fillId="24" borderId="11" xfId="0" applyFill="1" applyBorder="1" applyAlignment="1">
      <alignment wrapText="1"/>
    </xf>
    <xf numFmtId="0" fontId="28" fillId="0" borderId="0" xfId="0" applyFont="1" applyFill="1" applyBorder="1" applyAlignment="1">
      <alignment horizontal="center" vertical="center" wrapText="1"/>
    </xf>
    <xf numFmtId="0" fontId="26" fillId="0" borderId="17" xfId="0" applyFont="1" applyFill="1" applyBorder="1" applyAlignment="1">
      <alignment horizontal="center" vertical="center"/>
    </xf>
    <xf numFmtId="0" fontId="26" fillId="0" borderId="18" xfId="0" applyFont="1" applyFill="1" applyBorder="1" applyAlignment="1">
      <alignment horizontal="center" vertical="center"/>
    </xf>
    <xf numFmtId="1" fontId="26" fillId="0" borderId="17" xfId="0" applyNumberFormat="1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6" fillId="0" borderId="14" xfId="0" applyFont="1" applyFill="1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26" fillId="0" borderId="13" xfId="0" applyFont="1" applyFill="1" applyBorder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26" fillId="0" borderId="10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Fill="1" applyBorder="1" applyAlignment="1">
      <alignment vertical="center"/>
    </xf>
    <xf numFmtId="0" fontId="36" fillId="0" borderId="13" xfId="0" applyFont="1" applyBorder="1" applyAlignment="1">
      <alignment horizontal="center" vertical="center" wrapText="1"/>
    </xf>
    <xf numFmtId="0" fontId="36" fillId="0" borderId="11" xfId="0" applyFont="1" applyBorder="1" applyAlignment="1">
      <alignment horizontal="center" vertical="center" wrapText="1"/>
    </xf>
    <xf numFmtId="0" fontId="34" fillId="0" borderId="0" xfId="0" applyFont="1" applyFill="1" applyAlignment="1"/>
    <xf numFmtId="0" fontId="34" fillId="0" borderId="0" xfId="0" applyFont="1" applyAlignment="1"/>
    <xf numFmtId="0" fontId="27" fillId="0" borderId="0" xfId="0" applyFont="1" applyAlignment="1"/>
    <xf numFmtId="0" fontId="39" fillId="0" borderId="0" xfId="0" applyFont="1" applyAlignment="1"/>
    <xf numFmtId="0" fontId="39" fillId="0" borderId="0" xfId="0" applyFont="1" applyFill="1" applyAlignment="1"/>
    <xf numFmtId="0" fontId="41" fillId="29" borderId="13" xfId="0" applyFont="1" applyFill="1" applyBorder="1" applyAlignment="1">
      <alignment horizontal="center" vertical="center"/>
    </xf>
    <xf numFmtId="0" fontId="41" fillId="29" borderId="21" xfId="0" applyFont="1" applyFill="1" applyBorder="1" applyAlignment="1">
      <alignment horizontal="center" vertical="center"/>
    </xf>
    <xf numFmtId="0" fontId="41" fillId="29" borderId="11" xfId="0" applyFont="1" applyFill="1" applyBorder="1" applyAlignment="1">
      <alignment horizontal="center" vertical="center"/>
    </xf>
    <xf numFmtId="0" fontId="41" fillId="30" borderId="13" xfId="0" applyFont="1" applyFill="1" applyBorder="1" applyAlignment="1">
      <alignment horizontal="center" vertical="center"/>
    </xf>
    <xf numFmtId="0" fontId="41" fillId="30" borderId="21" xfId="0" applyFont="1" applyFill="1" applyBorder="1" applyAlignment="1">
      <alignment horizontal="center" vertical="center"/>
    </xf>
    <xf numFmtId="0" fontId="41" fillId="30" borderId="11" xfId="0" applyFont="1" applyFill="1" applyBorder="1" applyAlignment="1">
      <alignment horizontal="center" vertical="center"/>
    </xf>
    <xf numFmtId="0" fontId="41" fillId="24" borderId="13" xfId="0" applyFont="1" applyFill="1" applyBorder="1" applyAlignment="1">
      <alignment horizontal="center" vertical="center"/>
    </xf>
    <xf numFmtId="0" fontId="41" fillId="24" borderId="21" xfId="0" applyFont="1" applyFill="1" applyBorder="1" applyAlignment="1">
      <alignment horizontal="center" vertical="center"/>
    </xf>
    <xf numFmtId="0" fontId="41" fillId="24" borderId="11" xfId="0" applyFont="1" applyFill="1" applyBorder="1" applyAlignment="1">
      <alignment horizontal="center" vertical="center"/>
    </xf>
  </cellXfs>
  <cellStyles count="6907">
    <cellStyle name="20% - Акцент1" xfId="1" builtinId="30" customBuiltin="1"/>
    <cellStyle name="20% - Акцент1 10" xfId="994"/>
    <cellStyle name="20% - Акцент1 11" xfId="1231"/>
    <cellStyle name="20% - Акцент1 2" xfId="2"/>
    <cellStyle name="20% - Акцент1 2 2" xfId="89"/>
    <cellStyle name="20% - Акцент1 3" xfId="88"/>
    <cellStyle name="20% - Акцент1 4" xfId="146"/>
    <cellStyle name="20% - Акцент1 5" xfId="197"/>
    <cellStyle name="20% - Акцент1 6" xfId="307"/>
    <cellStyle name="20% - Акцент1 7" xfId="365"/>
    <cellStyle name="20% - Акцент1 8" xfId="503"/>
    <cellStyle name="20% - Акцент1 9" xfId="618"/>
    <cellStyle name="20% - Акцент2" xfId="3" builtinId="34" customBuiltin="1"/>
    <cellStyle name="20% - Акцент2 10" xfId="995"/>
    <cellStyle name="20% - Акцент2 11" xfId="1232"/>
    <cellStyle name="20% - Акцент2 2" xfId="4"/>
    <cellStyle name="20% - Акцент2 2 2" xfId="91"/>
    <cellStyle name="20% - Акцент2 3" xfId="90"/>
    <cellStyle name="20% - Акцент2 4" xfId="147"/>
    <cellStyle name="20% - Акцент2 5" xfId="198"/>
    <cellStyle name="20% - Акцент2 6" xfId="308"/>
    <cellStyle name="20% - Акцент2 7" xfId="366"/>
    <cellStyle name="20% - Акцент2 8" xfId="504"/>
    <cellStyle name="20% - Акцент2 9" xfId="619"/>
    <cellStyle name="20% - Акцент3" xfId="5" builtinId="38" customBuiltin="1"/>
    <cellStyle name="20% - Акцент3 10" xfId="996"/>
    <cellStyle name="20% - Акцент3 11" xfId="1233"/>
    <cellStyle name="20% - Акцент3 2" xfId="6"/>
    <cellStyle name="20% - Акцент3 2 2" xfId="93"/>
    <cellStyle name="20% - Акцент3 3" xfId="92"/>
    <cellStyle name="20% - Акцент3 4" xfId="148"/>
    <cellStyle name="20% - Акцент3 5" xfId="199"/>
    <cellStyle name="20% - Акцент3 6" xfId="309"/>
    <cellStyle name="20% - Акцент3 7" xfId="367"/>
    <cellStyle name="20% - Акцент3 8" xfId="505"/>
    <cellStyle name="20% - Акцент3 9" xfId="620"/>
    <cellStyle name="20% - Акцент4" xfId="7" builtinId="42" customBuiltin="1"/>
    <cellStyle name="20% - Акцент4 10" xfId="997"/>
    <cellStyle name="20% - Акцент4 11" xfId="1234"/>
    <cellStyle name="20% - Акцент4 2" xfId="8"/>
    <cellStyle name="20% - Акцент4 2 2" xfId="95"/>
    <cellStyle name="20% - Акцент4 3" xfId="94"/>
    <cellStyle name="20% - Акцент4 4" xfId="149"/>
    <cellStyle name="20% - Акцент4 5" xfId="200"/>
    <cellStyle name="20% - Акцент4 6" xfId="310"/>
    <cellStyle name="20% - Акцент4 7" xfId="368"/>
    <cellStyle name="20% - Акцент4 8" xfId="506"/>
    <cellStyle name="20% - Акцент4 9" xfId="621"/>
    <cellStyle name="20% - Акцент5" xfId="9" builtinId="46" customBuiltin="1"/>
    <cellStyle name="20% - Акцент5 10" xfId="998"/>
    <cellStyle name="20% - Акцент5 11" xfId="1235"/>
    <cellStyle name="20% - Акцент5 2" xfId="10"/>
    <cellStyle name="20% - Акцент5 2 2" xfId="97"/>
    <cellStyle name="20% - Акцент5 3" xfId="96"/>
    <cellStyle name="20% - Акцент5 4" xfId="150"/>
    <cellStyle name="20% - Акцент5 5" xfId="201"/>
    <cellStyle name="20% - Акцент5 6" xfId="311"/>
    <cellStyle name="20% - Акцент5 7" xfId="369"/>
    <cellStyle name="20% - Акцент5 8" xfId="507"/>
    <cellStyle name="20% - Акцент5 9" xfId="622"/>
    <cellStyle name="20% - Акцент6" xfId="11" builtinId="50" customBuiltin="1"/>
    <cellStyle name="20% - Акцент6 10" xfId="999"/>
    <cellStyle name="20% - Акцент6 11" xfId="1236"/>
    <cellStyle name="20% - Акцент6 2" xfId="12"/>
    <cellStyle name="20% - Акцент6 2 2" xfId="99"/>
    <cellStyle name="20% - Акцент6 3" xfId="98"/>
    <cellStyle name="20% - Акцент6 4" xfId="151"/>
    <cellStyle name="20% - Акцент6 5" xfId="202"/>
    <cellStyle name="20% - Акцент6 6" xfId="312"/>
    <cellStyle name="20% - Акцент6 7" xfId="370"/>
    <cellStyle name="20% - Акцент6 8" xfId="508"/>
    <cellStyle name="20% - Акцент6 9" xfId="623"/>
    <cellStyle name="40% - Акцент1" xfId="13" builtinId="31" customBuiltin="1"/>
    <cellStyle name="40% - Акцент1 10" xfId="1000"/>
    <cellStyle name="40% - Акцент1 11" xfId="1237"/>
    <cellStyle name="40% - Акцент1 2" xfId="14"/>
    <cellStyle name="40% - Акцент1 2 2" xfId="101"/>
    <cellStyle name="40% - Акцент1 3" xfId="100"/>
    <cellStyle name="40% - Акцент1 4" xfId="152"/>
    <cellStyle name="40% - Акцент1 5" xfId="203"/>
    <cellStyle name="40% - Акцент1 6" xfId="313"/>
    <cellStyle name="40% - Акцент1 7" xfId="371"/>
    <cellStyle name="40% - Акцент1 8" xfId="509"/>
    <cellStyle name="40% - Акцент1 9" xfId="624"/>
    <cellStyle name="40% - Акцент2" xfId="15" builtinId="35" customBuiltin="1"/>
    <cellStyle name="40% - Акцент2 10" xfId="1001"/>
    <cellStyle name="40% - Акцент2 11" xfId="1238"/>
    <cellStyle name="40% - Акцент2 2" xfId="16"/>
    <cellStyle name="40% - Акцент2 2 2" xfId="103"/>
    <cellStyle name="40% - Акцент2 3" xfId="102"/>
    <cellStyle name="40% - Акцент2 4" xfId="153"/>
    <cellStyle name="40% - Акцент2 5" xfId="204"/>
    <cellStyle name="40% - Акцент2 6" xfId="314"/>
    <cellStyle name="40% - Акцент2 7" xfId="372"/>
    <cellStyle name="40% - Акцент2 8" xfId="510"/>
    <cellStyle name="40% - Акцент2 9" xfId="625"/>
    <cellStyle name="40% - Акцент3" xfId="17" builtinId="39" customBuiltin="1"/>
    <cellStyle name="40% - Акцент3 10" xfId="1002"/>
    <cellStyle name="40% - Акцент3 11" xfId="1239"/>
    <cellStyle name="40% - Акцент3 2" xfId="18"/>
    <cellStyle name="40% - Акцент3 2 2" xfId="105"/>
    <cellStyle name="40% - Акцент3 3" xfId="104"/>
    <cellStyle name="40% - Акцент3 4" xfId="154"/>
    <cellStyle name="40% - Акцент3 5" xfId="205"/>
    <cellStyle name="40% - Акцент3 6" xfId="315"/>
    <cellStyle name="40% - Акцент3 7" xfId="373"/>
    <cellStyle name="40% - Акцент3 8" xfId="511"/>
    <cellStyle name="40% - Акцент3 9" xfId="626"/>
    <cellStyle name="40% - Акцент4" xfId="19" builtinId="43" customBuiltin="1"/>
    <cellStyle name="40% - Акцент4 10" xfId="1003"/>
    <cellStyle name="40% - Акцент4 11" xfId="1240"/>
    <cellStyle name="40% - Акцент4 2" xfId="20"/>
    <cellStyle name="40% - Акцент4 2 2" xfId="107"/>
    <cellStyle name="40% - Акцент4 3" xfId="106"/>
    <cellStyle name="40% - Акцент4 4" xfId="155"/>
    <cellStyle name="40% - Акцент4 5" xfId="206"/>
    <cellStyle name="40% - Акцент4 6" xfId="316"/>
    <cellStyle name="40% - Акцент4 7" xfId="374"/>
    <cellStyle name="40% - Акцент4 8" xfId="512"/>
    <cellStyle name="40% - Акцент4 9" xfId="627"/>
    <cellStyle name="40% - Акцент5" xfId="21" builtinId="47" customBuiltin="1"/>
    <cellStyle name="40% - Акцент5 10" xfId="1004"/>
    <cellStyle name="40% - Акцент5 11" xfId="1241"/>
    <cellStyle name="40% - Акцент5 2" xfId="22"/>
    <cellStyle name="40% - Акцент5 2 2" xfId="109"/>
    <cellStyle name="40% - Акцент5 3" xfId="108"/>
    <cellStyle name="40% - Акцент5 4" xfId="156"/>
    <cellStyle name="40% - Акцент5 5" xfId="207"/>
    <cellStyle name="40% - Акцент5 6" xfId="317"/>
    <cellStyle name="40% - Акцент5 7" xfId="375"/>
    <cellStyle name="40% - Акцент5 8" xfId="513"/>
    <cellStyle name="40% - Акцент5 9" xfId="628"/>
    <cellStyle name="40% - Акцент6" xfId="23" builtinId="51" customBuiltin="1"/>
    <cellStyle name="40% - Акцент6 10" xfId="1005"/>
    <cellStyle name="40% - Акцент6 11" xfId="1242"/>
    <cellStyle name="40% - Акцент6 2" xfId="24"/>
    <cellStyle name="40% - Акцент6 2 2" xfId="111"/>
    <cellStyle name="40% - Акцент6 3" xfId="110"/>
    <cellStyle name="40% - Акцент6 4" xfId="157"/>
    <cellStyle name="40% - Акцент6 5" xfId="208"/>
    <cellStyle name="40% - Акцент6 6" xfId="318"/>
    <cellStyle name="40% - Акцент6 7" xfId="376"/>
    <cellStyle name="40% - Акцент6 8" xfId="514"/>
    <cellStyle name="40% - Акцент6 9" xfId="629"/>
    <cellStyle name="60% - Акцент1" xfId="25" builtinId="32" customBuiltin="1"/>
    <cellStyle name="60% - Акцент1 10" xfId="1006"/>
    <cellStyle name="60% - Акцент1 11" xfId="1243"/>
    <cellStyle name="60% - Акцент1 2" xfId="26"/>
    <cellStyle name="60% - Акцент1 3" xfId="112"/>
    <cellStyle name="60% - Акцент1 4" xfId="158"/>
    <cellStyle name="60% - Акцент1 5" xfId="209"/>
    <cellStyle name="60% - Акцент1 6" xfId="319"/>
    <cellStyle name="60% - Акцент1 7" xfId="377"/>
    <cellStyle name="60% - Акцент1 8" xfId="515"/>
    <cellStyle name="60% - Акцент1 9" xfId="630"/>
    <cellStyle name="60% - Акцент2" xfId="27" builtinId="36" customBuiltin="1"/>
    <cellStyle name="60% - Акцент2 10" xfId="1007"/>
    <cellStyle name="60% - Акцент2 11" xfId="1244"/>
    <cellStyle name="60% - Акцент2 2" xfId="28"/>
    <cellStyle name="60% - Акцент2 3" xfId="113"/>
    <cellStyle name="60% - Акцент2 4" xfId="159"/>
    <cellStyle name="60% - Акцент2 5" xfId="210"/>
    <cellStyle name="60% - Акцент2 6" xfId="320"/>
    <cellStyle name="60% - Акцент2 7" xfId="378"/>
    <cellStyle name="60% - Акцент2 8" xfId="516"/>
    <cellStyle name="60% - Акцент2 9" xfId="631"/>
    <cellStyle name="60% - Акцент3" xfId="29" builtinId="40" customBuiltin="1"/>
    <cellStyle name="60% - Акцент3 10" xfId="1008"/>
    <cellStyle name="60% - Акцент3 11" xfId="1245"/>
    <cellStyle name="60% - Акцент3 2" xfId="30"/>
    <cellStyle name="60% - Акцент3 3" xfId="114"/>
    <cellStyle name="60% - Акцент3 4" xfId="160"/>
    <cellStyle name="60% - Акцент3 5" xfId="211"/>
    <cellStyle name="60% - Акцент3 6" xfId="321"/>
    <cellStyle name="60% - Акцент3 7" xfId="379"/>
    <cellStyle name="60% - Акцент3 8" xfId="517"/>
    <cellStyle name="60% - Акцент3 9" xfId="632"/>
    <cellStyle name="60% - Акцент4" xfId="31" builtinId="44" customBuiltin="1"/>
    <cellStyle name="60% - Акцент4 10" xfId="1009"/>
    <cellStyle name="60% - Акцент4 11" xfId="1246"/>
    <cellStyle name="60% - Акцент4 2" xfId="32"/>
    <cellStyle name="60% - Акцент4 3" xfId="115"/>
    <cellStyle name="60% - Акцент4 4" xfId="161"/>
    <cellStyle name="60% - Акцент4 5" xfId="212"/>
    <cellStyle name="60% - Акцент4 6" xfId="322"/>
    <cellStyle name="60% - Акцент4 7" xfId="380"/>
    <cellStyle name="60% - Акцент4 8" xfId="518"/>
    <cellStyle name="60% - Акцент4 9" xfId="633"/>
    <cellStyle name="60% - Акцент5" xfId="33" builtinId="48" customBuiltin="1"/>
    <cellStyle name="60% - Акцент5 10" xfId="1010"/>
    <cellStyle name="60% - Акцент5 11" xfId="1247"/>
    <cellStyle name="60% - Акцент5 2" xfId="34"/>
    <cellStyle name="60% - Акцент5 3" xfId="116"/>
    <cellStyle name="60% - Акцент5 4" xfId="162"/>
    <cellStyle name="60% - Акцент5 5" xfId="213"/>
    <cellStyle name="60% - Акцент5 6" xfId="323"/>
    <cellStyle name="60% - Акцент5 7" xfId="381"/>
    <cellStyle name="60% - Акцент5 8" xfId="519"/>
    <cellStyle name="60% - Акцент5 9" xfId="634"/>
    <cellStyle name="60% - Акцент6" xfId="35" builtinId="52" customBuiltin="1"/>
    <cellStyle name="60% - Акцент6 10" xfId="1011"/>
    <cellStyle name="60% - Акцент6 11" xfId="1248"/>
    <cellStyle name="60% - Акцент6 2" xfId="36"/>
    <cellStyle name="60% - Акцент6 3" xfId="117"/>
    <cellStyle name="60% - Акцент6 4" xfId="163"/>
    <cellStyle name="60% - Акцент6 5" xfId="214"/>
    <cellStyle name="60% - Акцент6 6" xfId="324"/>
    <cellStyle name="60% - Акцент6 7" xfId="382"/>
    <cellStyle name="60% - Акцент6 8" xfId="520"/>
    <cellStyle name="60% - Акцент6 9" xfId="635"/>
    <cellStyle name="Акцент1" xfId="37" builtinId="29" customBuiltin="1"/>
    <cellStyle name="Акцент1 10" xfId="1012"/>
    <cellStyle name="Акцент1 11" xfId="1249"/>
    <cellStyle name="Акцент1 2" xfId="38"/>
    <cellStyle name="Акцент1 3" xfId="118"/>
    <cellStyle name="Акцент1 4" xfId="164"/>
    <cellStyle name="Акцент1 5" xfId="215"/>
    <cellStyle name="Акцент1 6" xfId="325"/>
    <cellStyle name="Акцент1 7" xfId="383"/>
    <cellStyle name="Акцент1 8" xfId="521"/>
    <cellStyle name="Акцент1 9" xfId="636"/>
    <cellStyle name="Акцент2" xfId="39" builtinId="33" customBuiltin="1"/>
    <cellStyle name="Акцент2 10" xfId="1013"/>
    <cellStyle name="Акцент2 11" xfId="1250"/>
    <cellStyle name="Акцент2 2" xfId="40"/>
    <cellStyle name="Акцент2 3" xfId="119"/>
    <cellStyle name="Акцент2 4" xfId="165"/>
    <cellStyle name="Акцент2 5" xfId="216"/>
    <cellStyle name="Акцент2 6" xfId="326"/>
    <cellStyle name="Акцент2 7" xfId="384"/>
    <cellStyle name="Акцент2 8" xfId="522"/>
    <cellStyle name="Акцент2 9" xfId="637"/>
    <cellStyle name="Акцент3" xfId="41" builtinId="37" customBuiltin="1"/>
    <cellStyle name="Акцент3 10" xfId="1014"/>
    <cellStyle name="Акцент3 11" xfId="1251"/>
    <cellStyle name="Акцент3 2" xfId="42"/>
    <cellStyle name="Акцент3 3" xfId="120"/>
    <cellStyle name="Акцент3 4" xfId="166"/>
    <cellStyle name="Акцент3 5" xfId="217"/>
    <cellStyle name="Акцент3 6" xfId="327"/>
    <cellStyle name="Акцент3 7" xfId="385"/>
    <cellStyle name="Акцент3 8" xfId="523"/>
    <cellStyle name="Акцент3 9" xfId="638"/>
    <cellStyle name="Акцент4" xfId="43" builtinId="41" customBuiltin="1"/>
    <cellStyle name="Акцент4 10" xfId="1015"/>
    <cellStyle name="Акцент4 11" xfId="1252"/>
    <cellStyle name="Акцент4 2" xfId="44"/>
    <cellStyle name="Акцент4 3" xfId="121"/>
    <cellStyle name="Акцент4 4" xfId="167"/>
    <cellStyle name="Акцент4 5" xfId="218"/>
    <cellStyle name="Акцент4 6" xfId="328"/>
    <cellStyle name="Акцент4 7" xfId="386"/>
    <cellStyle name="Акцент4 8" xfId="524"/>
    <cellStyle name="Акцент4 9" xfId="639"/>
    <cellStyle name="Акцент5" xfId="45" builtinId="45" customBuiltin="1"/>
    <cellStyle name="Акцент5 10" xfId="1016"/>
    <cellStyle name="Акцент5 11" xfId="1253"/>
    <cellStyle name="Акцент5 2" xfId="46"/>
    <cellStyle name="Акцент5 3" xfId="122"/>
    <cellStyle name="Акцент5 4" xfId="168"/>
    <cellStyle name="Акцент5 5" xfId="219"/>
    <cellStyle name="Акцент5 6" xfId="329"/>
    <cellStyle name="Акцент5 7" xfId="387"/>
    <cellStyle name="Акцент5 8" xfId="525"/>
    <cellStyle name="Акцент5 9" xfId="640"/>
    <cellStyle name="Акцент6" xfId="47" builtinId="49" customBuiltin="1"/>
    <cellStyle name="Акцент6 10" xfId="1017"/>
    <cellStyle name="Акцент6 11" xfId="1254"/>
    <cellStyle name="Акцент6 2" xfId="48"/>
    <cellStyle name="Акцент6 3" xfId="123"/>
    <cellStyle name="Акцент6 4" xfId="169"/>
    <cellStyle name="Акцент6 5" xfId="220"/>
    <cellStyle name="Акцент6 6" xfId="330"/>
    <cellStyle name="Акцент6 7" xfId="388"/>
    <cellStyle name="Акцент6 8" xfId="526"/>
    <cellStyle name="Акцент6 9" xfId="641"/>
    <cellStyle name="Ввод " xfId="49" builtinId="20" customBuiltin="1"/>
    <cellStyle name="Ввод  10" xfId="527"/>
    <cellStyle name="Ввод  10 2" xfId="989"/>
    <cellStyle name="Ввод  10 2 2" xfId="2212"/>
    <cellStyle name="Ввод  10 2 2 2" xfId="3682"/>
    <cellStyle name="Ввод  10 2 2 2 2" xfId="6297"/>
    <cellStyle name="Ввод  10 2 2 3" xfId="4775"/>
    <cellStyle name="Ввод  10 2 3" xfId="2503"/>
    <cellStyle name="Ввод  10 2 3 2" xfId="3973"/>
    <cellStyle name="Ввод  10 2 3 2 2" xfId="6588"/>
    <cellStyle name="Ввод  10 2 3 3" xfId="5066"/>
    <cellStyle name="Ввод  10 2 4" xfId="3054"/>
    <cellStyle name="Ввод  10 2 4 2" xfId="5722"/>
    <cellStyle name="Ввод  10 2 5" xfId="4175"/>
    <cellStyle name="Ввод  10 3" xfId="1923"/>
    <cellStyle name="Ввод  10 3 2" xfId="3393"/>
    <cellStyle name="Ввод  10 3 2 2" xfId="6008"/>
    <cellStyle name="Ввод  10 3 3" xfId="4486"/>
    <cellStyle name="Ввод  10 4" xfId="1748"/>
    <cellStyle name="Ввод  10 4 2" xfId="3218"/>
    <cellStyle name="Ввод  10 4 2 2" xfId="5833"/>
    <cellStyle name="Ввод  10 4 3" xfId="4311"/>
    <cellStyle name="Ввод  10 5" xfId="2656"/>
    <cellStyle name="Ввод  10 5 2" xfId="5405"/>
    <cellStyle name="Ввод  10 6" xfId="2637"/>
    <cellStyle name="Ввод  11" xfId="779"/>
    <cellStyle name="Ввод  11 2" xfId="2009"/>
    <cellStyle name="Ввод  11 2 2" xfId="3479"/>
    <cellStyle name="Ввод  11 2 2 2" xfId="6094"/>
    <cellStyle name="Ввод  11 2 3" xfId="4572"/>
    <cellStyle name="Ввод  11 3" xfId="1715"/>
    <cellStyle name="Ввод  11 3 2" xfId="3185"/>
    <cellStyle name="Ввод  11 3 2 2" xfId="5800"/>
    <cellStyle name="Ввод  11 3 3" xfId="4278"/>
    <cellStyle name="Ввод  11 4" xfId="2781"/>
    <cellStyle name="Ввод  11 4 2" xfId="5476"/>
    <cellStyle name="Ввод  11 5" xfId="3064"/>
    <cellStyle name="Ввод  12" xfId="852"/>
    <cellStyle name="Ввод  12 2" xfId="2075"/>
    <cellStyle name="Ввод  12 2 2" xfId="3545"/>
    <cellStyle name="Ввод  12 2 2 2" xfId="6160"/>
    <cellStyle name="Ввод  12 2 3" xfId="4638"/>
    <cellStyle name="Ввод  12 3" xfId="2366"/>
    <cellStyle name="Ввод  12 3 2" xfId="3836"/>
    <cellStyle name="Ввод  12 3 2 2" xfId="6451"/>
    <cellStyle name="Ввод  12 3 3" xfId="4929"/>
    <cellStyle name="Ввод  12 4" xfId="2917"/>
    <cellStyle name="Ввод  12 4 2" xfId="5585"/>
    <cellStyle name="Ввод  12 5" xfId="4038"/>
    <cellStyle name="Ввод  13" xfId="1255"/>
    <cellStyle name="Ввод  13 2" xfId="3174"/>
    <cellStyle name="Ввод  13 2 2" xfId="5791"/>
    <cellStyle name="Ввод  13 3" xfId="4248"/>
    <cellStyle name="Ввод  14" xfId="1716"/>
    <cellStyle name="Ввод  14 2" xfId="3186"/>
    <cellStyle name="Ввод  14 2 2" xfId="5801"/>
    <cellStyle name="Ввод  14 3" xfId="4279"/>
    <cellStyle name="Ввод  15" xfId="1727"/>
    <cellStyle name="Ввод  15 2" xfId="3197"/>
    <cellStyle name="Ввод  15 2 2" xfId="5812"/>
    <cellStyle name="Ввод  15 3" xfId="4290"/>
    <cellStyle name="Ввод  16" xfId="2585"/>
    <cellStyle name="Ввод  16 2" xfId="5362"/>
    <cellStyle name="Ввод  2" xfId="50"/>
    <cellStyle name="Ввод  2 2" xfId="243"/>
    <cellStyle name="Ввод  2 2 10" xfId="1944"/>
    <cellStyle name="Ввод  2 2 10 2" xfId="3414"/>
    <cellStyle name="Ввод  2 2 10 2 2" xfId="6029"/>
    <cellStyle name="Ввод  2 2 10 3" xfId="4507"/>
    <cellStyle name="Ввод  2 2 11" xfId="2570"/>
    <cellStyle name="Ввод  2 2 11 2" xfId="5353"/>
    <cellStyle name="Ввод  2 2 2" xfId="434"/>
    <cellStyle name="Ввод  2 2 2 2" xfId="832"/>
    <cellStyle name="Ввод  2 2 2 2 2" xfId="969"/>
    <cellStyle name="Ввод  2 2 2 2 2 2" xfId="2192"/>
    <cellStyle name="Ввод  2 2 2 2 2 2 2" xfId="3662"/>
    <cellStyle name="Ввод  2 2 2 2 2 2 2 2" xfId="6277"/>
    <cellStyle name="Ввод  2 2 2 2 2 2 3" xfId="4755"/>
    <cellStyle name="Ввод  2 2 2 2 2 3" xfId="2483"/>
    <cellStyle name="Ввод  2 2 2 2 2 3 2" xfId="3953"/>
    <cellStyle name="Ввод  2 2 2 2 2 3 2 2" xfId="6568"/>
    <cellStyle name="Ввод  2 2 2 2 2 3 3" xfId="5046"/>
    <cellStyle name="Ввод  2 2 2 2 2 4" xfId="3034"/>
    <cellStyle name="Ввод  2 2 2 2 2 4 2" xfId="5702"/>
    <cellStyle name="Ввод  2 2 2 2 2 5" xfId="4155"/>
    <cellStyle name="Ввод  2 2 2 2 3" xfId="2058"/>
    <cellStyle name="Ввод  2 2 2 2 3 2" xfId="3528"/>
    <cellStyle name="Ввод  2 2 2 2 3 2 2" xfId="6143"/>
    <cellStyle name="Ввод  2 2 2 2 3 3" xfId="4621"/>
    <cellStyle name="Ввод  2 2 2 2 4" xfId="2350"/>
    <cellStyle name="Ввод  2 2 2 2 4 2" xfId="3820"/>
    <cellStyle name="Ввод  2 2 2 2 4 2 2" xfId="6435"/>
    <cellStyle name="Ввод  2 2 2 2 4 3" xfId="4913"/>
    <cellStyle name="Ввод  2 2 2 2 5" xfId="2901"/>
    <cellStyle name="Ввод  2 2 2 2 5 2" xfId="5569"/>
    <cellStyle name="Ввод  2 2 2 2 6" xfId="2831"/>
    <cellStyle name="Ввод  2 2 2 3" xfId="900"/>
    <cellStyle name="Ввод  2 2 2 3 2" xfId="2123"/>
    <cellStyle name="Ввод  2 2 2 3 2 2" xfId="3593"/>
    <cellStyle name="Ввод  2 2 2 3 2 2 2" xfId="6208"/>
    <cellStyle name="Ввод  2 2 2 3 2 3" xfId="4686"/>
    <cellStyle name="Ввод  2 2 2 3 3" xfId="2414"/>
    <cellStyle name="Ввод  2 2 2 3 3 2" xfId="3884"/>
    <cellStyle name="Ввод  2 2 2 3 3 2 2" xfId="6499"/>
    <cellStyle name="Ввод  2 2 2 3 3 3" xfId="4977"/>
    <cellStyle name="Ввод  2 2 2 3 4" xfId="2965"/>
    <cellStyle name="Ввод  2 2 2 3 4 2" xfId="5633"/>
    <cellStyle name="Ввод  2 2 2 3 5" xfId="4086"/>
    <cellStyle name="Ввод  2 2 2 4" xfId="1866"/>
    <cellStyle name="Ввод  2 2 2 4 2" xfId="3336"/>
    <cellStyle name="Ввод  2 2 2 4 2 2" xfId="5951"/>
    <cellStyle name="Ввод  2 2 2 4 3" xfId="4429"/>
    <cellStyle name="Ввод  2 2 2 5" xfId="1948"/>
    <cellStyle name="Ввод  2 2 2 5 2" xfId="3418"/>
    <cellStyle name="Ввод  2 2 2 5 2 2" xfId="6033"/>
    <cellStyle name="Ввод  2 2 2 5 3" xfId="4511"/>
    <cellStyle name="Ввод  2 2 2 6" xfId="2806"/>
    <cellStyle name="Ввод  2 2 2 6 2" xfId="5492"/>
    <cellStyle name="Ввод  2 2 2 7" xfId="2609"/>
    <cellStyle name="Ввод  2 2 3" xfId="809"/>
    <cellStyle name="Ввод  2 2 3 2" xfId="935"/>
    <cellStyle name="Ввод  2 2 3 2 2" xfId="2158"/>
    <cellStyle name="Ввод  2 2 3 2 2 2" xfId="3628"/>
    <cellStyle name="Ввод  2 2 3 2 2 2 2" xfId="6243"/>
    <cellStyle name="Ввод  2 2 3 2 2 3" xfId="4721"/>
    <cellStyle name="Ввод  2 2 3 2 3" xfId="2449"/>
    <cellStyle name="Ввод  2 2 3 2 3 2" xfId="3919"/>
    <cellStyle name="Ввод  2 2 3 2 3 2 2" xfId="6534"/>
    <cellStyle name="Ввод  2 2 3 2 3 3" xfId="5012"/>
    <cellStyle name="Ввод  2 2 3 2 4" xfId="3000"/>
    <cellStyle name="Ввод  2 2 3 2 4 2" xfId="5668"/>
    <cellStyle name="Ввод  2 2 3 2 5" xfId="4121"/>
    <cellStyle name="Ввод  2 2 3 3" xfId="2035"/>
    <cellStyle name="Ввод  2 2 3 3 2" xfId="3505"/>
    <cellStyle name="Ввод  2 2 3 3 2 2" xfId="6120"/>
    <cellStyle name="Ввод  2 2 3 3 3" xfId="4598"/>
    <cellStyle name="Ввод  2 2 3 4" xfId="2327"/>
    <cellStyle name="Ввод  2 2 3 4 2" xfId="3797"/>
    <cellStyle name="Ввод  2 2 3 4 2 2" xfId="6412"/>
    <cellStyle name="Ввод  2 2 3 4 3" xfId="4890"/>
    <cellStyle name="Ввод  2 2 3 5" xfId="2878"/>
    <cellStyle name="Ввод  2 2 3 5 2" xfId="5546"/>
    <cellStyle name="Ввод  2 2 3 6" xfId="1275"/>
    <cellStyle name="Ввод  2 2 4" xfId="866"/>
    <cellStyle name="Ввод  2 2 4 2" xfId="2089"/>
    <cellStyle name="Ввод  2 2 4 2 2" xfId="3559"/>
    <cellStyle name="Ввод  2 2 4 2 2 2" xfId="6174"/>
    <cellStyle name="Ввод  2 2 4 2 3" xfId="4652"/>
    <cellStyle name="Ввод  2 2 4 3" xfId="2380"/>
    <cellStyle name="Ввод  2 2 4 3 2" xfId="3850"/>
    <cellStyle name="Ввод  2 2 4 3 2 2" xfId="6465"/>
    <cellStyle name="Ввод  2 2 4 3 3" xfId="4943"/>
    <cellStyle name="Ввод  2 2 4 4" xfId="2931"/>
    <cellStyle name="Ввод  2 2 4 4 2" xfId="5599"/>
    <cellStyle name="Ввод  2 2 4 5" xfId="4052"/>
    <cellStyle name="Ввод  2 2 5" xfId="786"/>
    <cellStyle name="Ввод  2 2 5 2" xfId="2014"/>
    <cellStyle name="Ввод  2 2 5 2 2" xfId="3484"/>
    <cellStyle name="Ввод  2 2 5 2 2 2" xfId="6099"/>
    <cellStyle name="Ввод  2 2 5 2 3" xfId="4577"/>
    <cellStyle name="Ввод  2 2 5 3" xfId="1755"/>
    <cellStyle name="Ввод  2 2 5 3 2" xfId="3225"/>
    <cellStyle name="Ввод  2 2 5 3 2 2" xfId="5840"/>
    <cellStyle name="Ввод  2 2 5 3 3" xfId="4318"/>
    <cellStyle name="Ввод  2 2 5 4" xfId="2754"/>
    <cellStyle name="Ввод  2 2 5 4 2" xfId="5459"/>
    <cellStyle name="Ввод  2 2 5 5" xfId="2681"/>
    <cellStyle name="Ввод  2 2 6" xfId="1067"/>
    <cellStyle name="Ввод  2 2 6 2" xfId="2250"/>
    <cellStyle name="Ввод  2 2 6 2 2" xfId="3720"/>
    <cellStyle name="Ввод  2 2 6 2 2 2" xfId="6335"/>
    <cellStyle name="Ввод  2 2 6 2 3" xfId="4813"/>
    <cellStyle name="Ввод  2 2 6 3" xfId="2528"/>
    <cellStyle name="Ввод  2 2 6 3 2" xfId="3998"/>
    <cellStyle name="Ввод  2 2 6 3 2 2" xfId="6613"/>
    <cellStyle name="Ввод  2 2 6 3 3" xfId="5091"/>
    <cellStyle name="Ввод  2 2 6 4" xfId="3100"/>
    <cellStyle name="Ввод  2 2 6 4 2" xfId="5749"/>
    <cellStyle name="Ввод  2 2 6 5" xfId="4209"/>
    <cellStyle name="Ввод  2 2 7" xfId="1198"/>
    <cellStyle name="Ввод  2 2 7 2" xfId="2291"/>
    <cellStyle name="Ввод  2 2 7 2 2" xfId="3761"/>
    <cellStyle name="Ввод  2 2 7 2 2 2" xfId="6376"/>
    <cellStyle name="Ввод  2 2 7 2 3" xfId="4854"/>
    <cellStyle name="Ввод  2 2 7 3" xfId="2530"/>
    <cellStyle name="Ввод  2 2 7 3 2" xfId="4000"/>
    <cellStyle name="Ввод  2 2 7 3 2 2" xfId="6615"/>
    <cellStyle name="Ввод  2 2 7 3 3" xfId="5093"/>
    <cellStyle name="Ввод  2 2 7 4" xfId="3137"/>
    <cellStyle name="Ввод  2 2 7 4 2" xfId="5759"/>
    <cellStyle name="Ввод  2 2 7 5" xfId="4214"/>
    <cellStyle name="Ввод  2 2 8" xfId="1214"/>
    <cellStyle name="Ввод  2 2 8 2" xfId="2307"/>
    <cellStyle name="Ввод  2 2 8 2 2" xfId="3777"/>
    <cellStyle name="Ввод  2 2 8 2 2 2" xfId="6392"/>
    <cellStyle name="Ввод  2 2 8 2 3" xfId="4870"/>
    <cellStyle name="Ввод  2 2 8 3" xfId="2546"/>
    <cellStyle name="Ввод  2 2 8 3 2" xfId="4016"/>
    <cellStyle name="Ввод  2 2 8 3 2 2" xfId="6631"/>
    <cellStyle name="Ввод  2 2 8 3 3" xfId="5109"/>
    <cellStyle name="Ввод  2 2 8 4" xfId="3153"/>
    <cellStyle name="Ввод  2 2 8 4 2" xfId="5775"/>
    <cellStyle name="Ввод  2 2 8 5" xfId="4230"/>
    <cellStyle name="Ввод  2 2 9" xfId="1762"/>
    <cellStyle name="Ввод  2 2 9 2" xfId="3232"/>
    <cellStyle name="Ввод  2 2 9 2 2" xfId="5847"/>
    <cellStyle name="Ввод  2 2 9 3" xfId="4325"/>
    <cellStyle name="Ввод  2 3" xfId="258"/>
    <cellStyle name="Ввод  2 3 2" xfId="281"/>
    <cellStyle name="Ввод  2 3 2 2" xfId="464"/>
    <cellStyle name="Ввод  2 3 2 2 2" xfId="1894"/>
    <cellStyle name="Ввод  2 3 2 2 2 2" xfId="3364"/>
    <cellStyle name="Ввод  2 3 2 2 2 2 2" xfId="5979"/>
    <cellStyle name="Ввод  2 3 2 2 2 3" xfId="4457"/>
    <cellStyle name="Ввод  2 3 2 2 3" xfId="2224"/>
    <cellStyle name="Ввод  2 3 2 2 3 2" xfId="3694"/>
    <cellStyle name="Ввод  2 3 2 2 3 2 2" xfId="6309"/>
    <cellStyle name="Ввод  2 3 2 2 3 3" xfId="4787"/>
    <cellStyle name="Ввод  2 3 2 2 4" xfId="2832"/>
    <cellStyle name="Ввод  2 3 2 2 4 2" xfId="5510"/>
    <cellStyle name="Ввод  2 3 2 2 5" xfId="2665"/>
    <cellStyle name="Ввод  2 3 2 3" xfId="1799"/>
    <cellStyle name="Ввод  2 3 2 3 2" xfId="3269"/>
    <cellStyle name="Ввод  2 3 2 3 2 2" xfId="5884"/>
    <cellStyle name="Ввод  2 3 2 3 3" xfId="4362"/>
    <cellStyle name="Ввод  2 3 2 4" xfId="1985"/>
    <cellStyle name="Ввод  2 3 2 4 2" xfId="3455"/>
    <cellStyle name="Ввод  2 3 2 4 2 2" xfId="6070"/>
    <cellStyle name="Ввод  2 3 2 4 3" xfId="4548"/>
    <cellStyle name="Ввод  2 3 2 5" xfId="2843"/>
    <cellStyle name="Ввод  2 3 2 5 2" xfId="5517"/>
    <cellStyle name="Ввод  2 3 3" xfId="446"/>
    <cellStyle name="Ввод  2 3 3 2" xfId="1876"/>
    <cellStyle name="Ввод  2 3 3 2 2" xfId="3346"/>
    <cellStyle name="Ввод  2 3 3 2 2 2" xfId="5961"/>
    <cellStyle name="Ввод  2 3 3 2 3" xfId="4439"/>
    <cellStyle name="Ввод  2 3 3 3" xfId="2223"/>
    <cellStyle name="Ввод  2 3 3 3 2" xfId="3693"/>
    <cellStyle name="Ввод  2 3 3 3 2 2" xfId="6308"/>
    <cellStyle name="Ввод  2 3 3 3 3" xfId="4786"/>
    <cellStyle name="Ввод  2 3 3 4" xfId="2824"/>
    <cellStyle name="Ввод  2 3 3 4 2" xfId="5503"/>
    <cellStyle name="Ввод  2 3 3 5" xfId="2630"/>
    <cellStyle name="Ввод  2 3 4" xfId="1776"/>
    <cellStyle name="Ввод  2 3 4 2" xfId="3246"/>
    <cellStyle name="Ввод  2 3 4 2 2" xfId="5861"/>
    <cellStyle name="Ввод  2 3 4 3" xfId="4339"/>
    <cellStyle name="Ввод  2 3 5" xfId="2274"/>
    <cellStyle name="Ввод  2 3 5 2" xfId="3744"/>
    <cellStyle name="Ввод  2 3 5 2 2" xfId="6359"/>
    <cellStyle name="Ввод  2 3 5 3" xfId="4837"/>
    <cellStyle name="Ввод  2 3 6" xfId="2719"/>
    <cellStyle name="Ввод  2 3 6 2" xfId="5440"/>
    <cellStyle name="Ввод  2 4" xfId="278"/>
    <cellStyle name="Ввод  2 4 2" xfId="461"/>
    <cellStyle name="Ввод  2 4 2 2" xfId="1891"/>
    <cellStyle name="Ввод  2 4 2 2 2" xfId="3361"/>
    <cellStyle name="Ввод  2 4 2 2 2 2" xfId="5976"/>
    <cellStyle name="Ввод  2 4 2 2 3" xfId="4454"/>
    <cellStyle name="Ввод  2 4 2 3" xfId="2227"/>
    <cellStyle name="Ввод  2 4 2 3 2" xfId="3697"/>
    <cellStyle name="Ввод  2 4 2 3 2 2" xfId="6312"/>
    <cellStyle name="Ввод  2 4 2 3 3" xfId="4790"/>
    <cellStyle name="Ввод  2 4 2 4" xfId="2850"/>
    <cellStyle name="Ввод  2 4 2 4 2" xfId="5523"/>
    <cellStyle name="Ввод  2 4 2 5" xfId="2572"/>
    <cellStyle name="Ввод  2 4 3" xfId="1796"/>
    <cellStyle name="Ввод  2 4 3 2" xfId="3266"/>
    <cellStyle name="Ввод  2 4 3 2 2" xfId="5881"/>
    <cellStyle name="Ввод  2 4 3 3" xfId="4359"/>
    <cellStyle name="Ввод  2 4 4" xfId="1760"/>
    <cellStyle name="Ввод  2 4 4 2" xfId="3230"/>
    <cellStyle name="Ввод  2 4 4 2 2" xfId="5845"/>
    <cellStyle name="Ввод  2 4 4 3" xfId="4323"/>
    <cellStyle name="Ввод  2 4 5" xfId="2621"/>
    <cellStyle name="Ввод  2 4 5 2" xfId="5388"/>
    <cellStyle name="Ввод  2 5" xfId="390"/>
    <cellStyle name="Ввод  2 5 2" xfId="1842"/>
    <cellStyle name="Ввод  2 5 2 2" xfId="3312"/>
    <cellStyle name="Ввод  2 5 2 2 2" xfId="5927"/>
    <cellStyle name="Ввод  2 5 2 3" xfId="4405"/>
    <cellStyle name="Ввод  2 5 3" xfId="1977"/>
    <cellStyle name="Ввод  2 5 3 2" xfId="3447"/>
    <cellStyle name="Ввод  2 5 3 2 2" xfId="6062"/>
    <cellStyle name="Ввод  2 5 3 3" xfId="4540"/>
    <cellStyle name="Ввод  2 5 4" xfId="2835"/>
    <cellStyle name="Ввод  2 5 4 2" xfId="5512"/>
    <cellStyle name="Ввод  2 5 5" xfId="2643"/>
    <cellStyle name="Ввод  2 6" xfId="1717"/>
    <cellStyle name="Ввод  2 6 2" xfId="3187"/>
    <cellStyle name="Ввод  2 6 2 2" xfId="5802"/>
    <cellStyle name="Ввод  2 6 3" xfId="4280"/>
    <cellStyle name="Ввод  2 7" xfId="1726"/>
    <cellStyle name="Ввод  2 7 2" xfId="3196"/>
    <cellStyle name="Ввод  2 7 2 2" xfId="5811"/>
    <cellStyle name="Ввод  2 7 3" xfId="4289"/>
    <cellStyle name="Ввод  2 8" xfId="2626"/>
    <cellStyle name="Ввод  2 8 2" xfId="5389"/>
    <cellStyle name="Ввод  3" xfId="124"/>
    <cellStyle name="Ввод  3 2" xfId="250"/>
    <cellStyle name="Ввод  3 2 10" xfId="2266"/>
    <cellStyle name="Ввод  3 2 10 2" xfId="3736"/>
    <cellStyle name="Ввод  3 2 10 2 2" xfId="6351"/>
    <cellStyle name="Ввод  3 2 10 3" xfId="4829"/>
    <cellStyle name="Ввод  3 2 11" xfId="2864"/>
    <cellStyle name="Ввод  3 2 11 2" xfId="5532"/>
    <cellStyle name="Ввод  3 2 2" xfId="440"/>
    <cellStyle name="Ввод  3 2 2 2" xfId="841"/>
    <cellStyle name="Ввод  3 2 2 2 2" xfId="978"/>
    <cellStyle name="Ввод  3 2 2 2 2 2" xfId="2201"/>
    <cellStyle name="Ввод  3 2 2 2 2 2 2" xfId="3671"/>
    <cellStyle name="Ввод  3 2 2 2 2 2 2 2" xfId="6286"/>
    <cellStyle name="Ввод  3 2 2 2 2 2 3" xfId="4764"/>
    <cellStyle name="Ввод  3 2 2 2 2 3" xfId="2492"/>
    <cellStyle name="Ввод  3 2 2 2 2 3 2" xfId="3962"/>
    <cellStyle name="Ввод  3 2 2 2 2 3 2 2" xfId="6577"/>
    <cellStyle name="Ввод  3 2 2 2 2 3 3" xfId="5055"/>
    <cellStyle name="Ввод  3 2 2 2 2 4" xfId="3043"/>
    <cellStyle name="Ввод  3 2 2 2 2 4 2" xfId="5711"/>
    <cellStyle name="Ввод  3 2 2 2 2 5" xfId="4164"/>
    <cellStyle name="Ввод  3 2 2 2 3" xfId="2067"/>
    <cellStyle name="Ввод  3 2 2 2 3 2" xfId="3537"/>
    <cellStyle name="Ввод  3 2 2 2 3 2 2" xfId="6152"/>
    <cellStyle name="Ввод  3 2 2 2 3 3" xfId="4630"/>
    <cellStyle name="Ввод  3 2 2 2 4" xfId="2359"/>
    <cellStyle name="Ввод  3 2 2 2 4 2" xfId="3829"/>
    <cellStyle name="Ввод  3 2 2 2 4 2 2" xfId="6444"/>
    <cellStyle name="Ввод  3 2 2 2 4 3" xfId="4922"/>
    <cellStyle name="Ввод  3 2 2 2 5" xfId="2910"/>
    <cellStyle name="Ввод  3 2 2 2 5 2" xfId="5578"/>
    <cellStyle name="Ввод  3 2 2 2 6" xfId="4031"/>
    <cellStyle name="Ввод  3 2 2 3" xfId="909"/>
    <cellStyle name="Ввод  3 2 2 3 2" xfId="2132"/>
    <cellStyle name="Ввод  3 2 2 3 2 2" xfId="3602"/>
    <cellStyle name="Ввод  3 2 2 3 2 2 2" xfId="6217"/>
    <cellStyle name="Ввод  3 2 2 3 2 3" xfId="4695"/>
    <cellStyle name="Ввод  3 2 2 3 3" xfId="2423"/>
    <cellStyle name="Ввод  3 2 2 3 3 2" xfId="3893"/>
    <cellStyle name="Ввод  3 2 2 3 3 2 2" xfId="6508"/>
    <cellStyle name="Ввод  3 2 2 3 3 3" xfId="4986"/>
    <cellStyle name="Ввод  3 2 2 3 4" xfId="2974"/>
    <cellStyle name="Ввод  3 2 2 3 4 2" xfId="5642"/>
    <cellStyle name="Ввод  3 2 2 3 5" xfId="4095"/>
    <cellStyle name="Ввод  3 2 2 4" xfId="1870"/>
    <cellStyle name="Ввод  3 2 2 4 2" xfId="3340"/>
    <cellStyle name="Ввод  3 2 2 4 2 2" xfId="5955"/>
    <cellStyle name="Ввод  3 2 2 4 3" xfId="4433"/>
    <cellStyle name="Ввод  3 2 2 5" xfId="1920"/>
    <cellStyle name="Ввод  3 2 2 5 2" xfId="3390"/>
    <cellStyle name="Ввод  3 2 2 5 2 2" xfId="6005"/>
    <cellStyle name="Ввод  3 2 2 5 3" xfId="4483"/>
    <cellStyle name="Ввод  3 2 2 6" xfId="1285"/>
    <cellStyle name="Ввод  3 2 2 6 2" xfId="5327"/>
    <cellStyle name="Ввод  3 2 2 7" xfId="1547"/>
    <cellStyle name="Ввод  3 2 3" xfId="818"/>
    <cellStyle name="Ввод  3 2 3 2" xfId="944"/>
    <cellStyle name="Ввод  3 2 3 2 2" xfId="2167"/>
    <cellStyle name="Ввод  3 2 3 2 2 2" xfId="3637"/>
    <cellStyle name="Ввод  3 2 3 2 2 2 2" xfId="6252"/>
    <cellStyle name="Ввод  3 2 3 2 2 3" xfId="4730"/>
    <cellStyle name="Ввод  3 2 3 2 3" xfId="2458"/>
    <cellStyle name="Ввод  3 2 3 2 3 2" xfId="3928"/>
    <cellStyle name="Ввод  3 2 3 2 3 2 2" xfId="6543"/>
    <cellStyle name="Ввод  3 2 3 2 3 3" xfId="5021"/>
    <cellStyle name="Ввод  3 2 3 2 4" xfId="3009"/>
    <cellStyle name="Ввод  3 2 3 2 4 2" xfId="5677"/>
    <cellStyle name="Ввод  3 2 3 2 5" xfId="4130"/>
    <cellStyle name="Ввод  3 2 3 3" xfId="2044"/>
    <cellStyle name="Ввод  3 2 3 3 2" xfId="3514"/>
    <cellStyle name="Ввод  3 2 3 3 2 2" xfId="6129"/>
    <cellStyle name="Ввод  3 2 3 3 3" xfId="4607"/>
    <cellStyle name="Ввод  3 2 3 4" xfId="2336"/>
    <cellStyle name="Ввод  3 2 3 4 2" xfId="3806"/>
    <cellStyle name="Ввод  3 2 3 4 2 2" xfId="6421"/>
    <cellStyle name="Ввод  3 2 3 4 3" xfId="4899"/>
    <cellStyle name="Ввод  3 2 3 5" xfId="2887"/>
    <cellStyle name="Ввод  3 2 3 5 2" xfId="5555"/>
    <cellStyle name="Ввод  3 2 3 6" xfId="2755"/>
    <cellStyle name="Ввод  3 2 4" xfId="875"/>
    <cellStyle name="Ввод  3 2 4 2" xfId="2098"/>
    <cellStyle name="Ввод  3 2 4 2 2" xfId="3568"/>
    <cellStyle name="Ввод  3 2 4 2 2 2" xfId="6183"/>
    <cellStyle name="Ввод  3 2 4 2 3" xfId="4661"/>
    <cellStyle name="Ввод  3 2 4 3" xfId="2389"/>
    <cellStyle name="Ввод  3 2 4 3 2" xfId="3859"/>
    <cellStyle name="Ввод  3 2 4 3 2 2" xfId="6474"/>
    <cellStyle name="Ввод  3 2 4 3 3" xfId="4952"/>
    <cellStyle name="Ввод  3 2 4 4" xfId="2940"/>
    <cellStyle name="Ввод  3 2 4 4 2" xfId="5608"/>
    <cellStyle name="Ввод  3 2 4 5" xfId="4061"/>
    <cellStyle name="Ввод  3 2 5" xfId="791"/>
    <cellStyle name="Ввод  3 2 5 2" xfId="2019"/>
    <cellStyle name="Ввод  3 2 5 2 2" xfId="3489"/>
    <cellStyle name="Ввод  3 2 5 2 2 2" xfId="6104"/>
    <cellStyle name="Ввод  3 2 5 2 3" xfId="4582"/>
    <cellStyle name="Ввод  3 2 5 3" xfId="2217"/>
    <cellStyle name="Ввод  3 2 5 3 2" xfId="3687"/>
    <cellStyle name="Ввод  3 2 5 3 2 2" xfId="6302"/>
    <cellStyle name="Ввод  3 2 5 3 3" xfId="4780"/>
    <cellStyle name="Ввод  3 2 5 4" xfId="2741"/>
    <cellStyle name="Ввод  3 2 5 4 2" xfId="5453"/>
    <cellStyle name="Ввод  3 2 5 5" xfId="3063"/>
    <cellStyle name="Ввод  3 2 6" xfId="1065"/>
    <cellStyle name="Ввод  3 2 6 2" xfId="2248"/>
    <cellStyle name="Ввод  3 2 6 2 2" xfId="3718"/>
    <cellStyle name="Ввод  3 2 6 2 2 2" xfId="6333"/>
    <cellStyle name="Ввод  3 2 6 2 3" xfId="4811"/>
    <cellStyle name="Ввод  3 2 6 3" xfId="2526"/>
    <cellStyle name="Ввод  3 2 6 3 2" xfId="3996"/>
    <cellStyle name="Ввод  3 2 6 3 2 2" xfId="6611"/>
    <cellStyle name="Ввод  3 2 6 3 3" xfId="5089"/>
    <cellStyle name="Ввод  3 2 6 4" xfId="3098"/>
    <cellStyle name="Ввод  3 2 6 4 2" xfId="5747"/>
    <cellStyle name="Ввод  3 2 6 5" xfId="4207"/>
    <cellStyle name="Ввод  3 2 7" xfId="1207"/>
    <cellStyle name="Ввод  3 2 7 2" xfId="2300"/>
    <cellStyle name="Ввод  3 2 7 2 2" xfId="3770"/>
    <cellStyle name="Ввод  3 2 7 2 2 2" xfId="6385"/>
    <cellStyle name="Ввод  3 2 7 2 3" xfId="4863"/>
    <cellStyle name="Ввод  3 2 7 3" xfId="2539"/>
    <cellStyle name="Ввод  3 2 7 3 2" xfId="4009"/>
    <cellStyle name="Ввод  3 2 7 3 2 2" xfId="6624"/>
    <cellStyle name="Ввод  3 2 7 3 3" xfId="5102"/>
    <cellStyle name="Ввод  3 2 7 4" xfId="3146"/>
    <cellStyle name="Ввод  3 2 7 4 2" xfId="5768"/>
    <cellStyle name="Ввод  3 2 7 5" xfId="4223"/>
    <cellStyle name="Ввод  3 2 8" xfId="1223"/>
    <cellStyle name="Ввод  3 2 8 2" xfId="2316"/>
    <cellStyle name="Ввод  3 2 8 2 2" xfId="3786"/>
    <cellStyle name="Ввод  3 2 8 2 2 2" xfId="6401"/>
    <cellStyle name="Ввод  3 2 8 2 3" xfId="4879"/>
    <cellStyle name="Ввод  3 2 8 3" xfId="2555"/>
    <cellStyle name="Ввод  3 2 8 3 2" xfId="4025"/>
    <cellStyle name="Ввод  3 2 8 3 2 2" xfId="6640"/>
    <cellStyle name="Ввод  3 2 8 3 3" xfId="5118"/>
    <cellStyle name="Ввод  3 2 8 4" xfId="3162"/>
    <cellStyle name="Ввод  3 2 8 4 2" xfId="5784"/>
    <cellStyle name="Ввод  3 2 8 5" xfId="4239"/>
    <cellStyle name="Ввод  3 2 9" xfId="1768"/>
    <cellStyle name="Ввод  3 2 9 2" xfId="3238"/>
    <cellStyle name="Ввод  3 2 9 2 2" xfId="5853"/>
    <cellStyle name="Ввод  3 2 9 3" xfId="4331"/>
    <cellStyle name="Ввод  3 3" xfId="267"/>
    <cellStyle name="Ввод  3 3 2" xfId="296"/>
    <cellStyle name="Ввод  3 3 2 2" xfId="476"/>
    <cellStyle name="Ввод  3 3 2 2 2" xfId="1906"/>
    <cellStyle name="Ввод  3 3 2 2 2 2" xfId="3376"/>
    <cellStyle name="Ввод  3 3 2 2 2 2 2" xfId="5991"/>
    <cellStyle name="Ввод  3 3 2 2 2 3" xfId="4469"/>
    <cellStyle name="Ввод  3 3 2 2 3" xfId="1993"/>
    <cellStyle name="Ввод  3 3 2 2 3 2" xfId="3463"/>
    <cellStyle name="Ввод  3 3 2 2 3 2 2" xfId="6078"/>
    <cellStyle name="Ввод  3 3 2 2 3 3" xfId="4556"/>
    <cellStyle name="Ввод  3 3 2 2 4" xfId="2604"/>
    <cellStyle name="Ввод  3 3 2 2 4 2" xfId="5374"/>
    <cellStyle name="Ввод  3 3 2 2 5" xfId="2673"/>
    <cellStyle name="Ввод  3 3 2 3" xfId="1814"/>
    <cellStyle name="Ввод  3 3 2 3 2" xfId="3284"/>
    <cellStyle name="Ввод  3 3 2 3 2 2" xfId="5899"/>
    <cellStyle name="Ввод  3 3 2 3 3" xfId="4377"/>
    <cellStyle name="Ввод  3 3 2 4" xfId="2267"/>
    <cellStyle name="Ввод  3 3 2 4 2" xfId="3737"/>
    <cellStyle name="Ввод  3 3 2 4 2 2" xfId="6352"/>
    <cellStyle name="Ввод  3 3 2 4 3" xfId="4830"/>
    <cellStyle name="Ввод  3 3 2 5" xfId="2667"/>
    <cellStyle name="Ввод  3 3 2 5 2" xfId="5407"/>
    <cellStyle name="Ввод  3 3 3" xfId="453"/>
    <cellStyle name="Ввод  3 3 3 2" xfId="1883"/>
    <cellStyle name="Ввод  3 3 3 2 2" xfId="3353"/>
    <cellStyle name="Ввод  3 3 3 2 2 2" xfId="5968"/>
    <cellStyle name="Ввод  3 3 3 2 3" xfId="4446"/>
    <cellStyle name="Ввод  3 3 3 3" xfId="1949"/>
    <cellStyle name="Ввод  3 3 3 3 2" xfId="3419"/>
    <cellStyle name="Ввод  3 3 3 3 2 2" xfId="6034"/>
    <cellStyle name="Ввод  3 3 3 3 3" xfId="4512"/>
    <cellStyle name="Ввод  3 3 3 4" xfId="2579"/>
    <cellStyle name="Ввод  3 3 3 4 2" xfId="5357"/>
    <cellStyle name="Ввод  3 3 3 5" xfId="3108"/>
    <cellStyle name="Ввод  3 3 4" xfId="1785"/>
    <cellStyle name="Ввод  3 3 4 2" xfId="3255"/>
    <cellStyle name="Ввод  3 3 4 2 2" xfId="5870"/>
    <cellStyle name="Ввод  3 3 4 3" xfId="4348"/>
    <cellStyle name="Ввод  3 3 5" xfId="2259"/>
    <cellStyle name="Ввод  3 3 5 2" xfId="3729"/>
    <cellStyle name="Ввод  3 3 5 2 2" xfId="6344"/>
    <cellStyle name="Ввод  3 3 5 3" xfId="4822"/>
    <cellStyle name="Ввод  3 3 6" xfId="2708"/>
    <cellStyle name="Ввод  3 3 6 2" xfId="5432"/>
    <cellStyle name="Ввод  3 4" xfId="273"/>
    <cellStyle name="Ввод  3 4 2" xfId="457"/>
    <cellStyle name="Ввод  3 4 2 2" xfId="1887"/>
    <cellStyle name="Ввод  3 4 2 2 2" xfId="3357"/>
    <cellStyle name="Ввод  3 4 2 2 2 2" xfId="5972"/>
    <cellStyle name="Ввод  3 4 2 2 3" xfId="4450"/>
    <cellStyle name="Ввод  3 4 2 3" xfId="1838"/>
    <cellStyle name="Ввод  3 4 2 3 2" xfId="3308"/>
    <cellStyle name="Ввод  3 4 2 3 2 2" xfId="5923"/>
    <cellStyle name="Ввод  3 4 2 3 3" xfId="4401"/>
    <cellStyle name="Ввод  3 4 2 4" xfId="2636"/>
    <cellStyle name="Ввод  3 4 2 4 2" xfId="5395"/>
    <cellStyle name="Ввод  3 4 2 5" xfId="2855"/>
    <cellStyle name="Ввод  3 4 3" xfId="1791"/>
    <cellStyle name="Ввод  3 4 3 2" xfId="3261"/>
    <cellStyle name="Ввод  3 4 3 2 2" xfId="5876"/>
    <cellStyle name="Ввод  3 4 3 3" xfId="4354"/>
    <cellStyle name="Ввод  3 4 4" xfId="2006"/>
    <cellStyle name="Ввод  3 4 4 2" xfId="3476"/>
    <cellStyle name="Ввод  3 4 4 2 2" xfId="6091"/>
    <cellStyle name="Ввод  3 4 4 3" xfId="4569"/>
    <cellStyle name="Ввод  3 4 5" xfId="2868"/>
    <cellStyle name="Ввод  3 4 5 2" xfId="5536"/>
    <cellStyle name="Ввод  3 5" xfId="412"/>
    <cellStyle name="Ввод  3 5 2" xfId="1852"/>
    <cellStyle name="Ввод  3 5 2 2" xfId="3322"/>
    <cellStyle name="Ввод  3 5 2 2 2" xfId="5937"/>
    <cellStyle name="Ввод  3 5 2 3" xfId="4415"/>
    <cellStyle name="Ввод  3 5 3" xfId="1938"/>
    <cellStyle name="Ввод  3 5 3 2" xfId="3408"/>
    <cellStyle name="Ввод  3 5 3 2 2" xfId="6023"/>
    <cellStyle name="Ввод  3 5 3 3" xfId="4501"/>
    <cellStyle name="Ввод  3 5 4" xfId="2594"/>
    <cellStyle name="Ввод  3 5 4 2" xfId="5368"/>
    <cellStyle name="Ввод  3 5 5" xfId="2625"/>
    <cellStyle name="Ввод  3 6" xfId="1734"/>
    <cellStyle name="Ввод  3 6 2" xfId="3204"/>
    <cellStyle name="Ввод  3 6 2 2" xfId="5819"/>
    <cellStyle name="Ввод  3 6 3" xfId="4297"/>
    <cellStyle name="Ввод  3 7" xfId="1937"/>
    <cellStyle name="Ввод  3 7 2" xfId="3407"/>
    <cellStyle name="Ввод  3 7 2 2" xfId="6022"/>
    <cellStyle name="Ввод  3 7 3" xfId="4500"/>
    <cellStyle name="Ввод  3 8" xfId="2614"/>
    <cellStyle name="Ввод  3 8 2" xfId="5382"/>
    <cellStyle name="Ввод  4" xfId="170"/>
    <cellStyle name="Ввод  4 10" xfId="2260"/>
    <cellStyle name="Ввод  4 10 2" xfId="3730"/>
    <cellStyle name="Ввод  4 10 2 2" xfId="6345"/>
    <cellStyle name="Ввод  4 10 3" xfId="4823"/>
    <cellStyle name="Ввод  4 11" xfId="2650"/>
    <cellStyle name="Ввод  4 11 2" xfId="5401"/>
    <cellStyle name="Ввод  4 2" xfId="418"/>
    <cellStyle name="Ввод  4 2 2" xfId="826"/>
    <cellStyle name="Ввод  4 2 2 2" xfId="963"/>
    <cellStyle name="Ввод  4 2 2 2 2" xfId="2186"/>
    <cellStyle name="Ввод  4 2 2 2 2 2" xfId="3656"/>
    <cellStyle name="Ввод  4 2 2 2 2 2 2" xfId="6271"/>
    <cellStyle name="Ввод  4 2 2 2 2 3" xfId="4749"/>
    <cellStyle name="Ввод  4 2 2 2 3" xfId="2477"/>
    <cellStyle name="Ввод  4 2 2 2 3 2" xfId="3947"/>
    <cellStyle name="Ввод  4 2 2 2 3 2 2" xfId="6562"/>
    <cellStyle name="Ввод  4 2 2 2 3 3" xfId="5040"/>
    <cellStyle name="Ввод  4 2 2 2 4" xfId="3028"/>
    <cellStyle name="Ввод  4 2 2 2 4 2" xfId="5696"/>
    <cellStyle name="Ввод  4 2 2 2 5" xfId="4149"/>
    <cellStyle name="Ввод  4 2 2 3" xfId="2052"/>
    <cellStyle name="Ввод  4 2 2 3 2" xfId="3522"/>
    <cellStyle name="Ввод  4 2 2 3 2 2" xfId="6137"/>
    <cellStyle name="Ввод  4 2 2 3 3" xfId="4615"/>
    <cellStyle name="Ввод  4 2 2 4" xfId="2344"/>
    <cellStyle name="Ввод  4 2 2 4 2" xfId="3814"/>
    <cellStyle name="Ввод  4 2 2 4 2 2" xfId="6429"/>
    <cellStyle name="Ввод  4 2 2 4 3" xfId="4907"/>
    <cellStyle name="Ввод  4 2 2 5" xfId="2895"/>
    <cellStyle name="Ввод  4 2 2 5 2" xfId="5563"/>
    <cellStyle name="Ввод  4 2 2 6" xfId="3170"/>
    <cellStyle name="Ввод  4 2 3" xfId="894"/>
    <cellStyle name="Ввод  4 2 3 2" xfId="2117"/>
    <cellStyle name="Ввод  4 2 3 2 2" xfId="3587"/>
    <cellStyle name="Ввод  4 2 3 2 2 2" xfId="6202"/>
    <cellStyle name="Ввод  4 2 3 2 3" xfId="4680"/>
    <cellStyle name="Ввод  4 2 3 3" xfId="2408"/>
    <cellStyle name="Ввод  4 2 3 3 2" xfId="3878"/>
    <cellStyle name="Ввод  4 2 3 3 2 2" xfId="6493"/>
    <cellStyle name="Ввод  4 2 3 3 3" xfId="4971"/>
    <cellStyle name="Ввод  4 2 3 4" xfId="2959"/>
    <cellStyle name="Ввод  4 2 3 4 2" xfId="5627"/>
    <cellStyle name="Ввод  4 2 3 5" xfId="4080"/>
    <cellStyle name="Ввод  4 2 4" xfId="1856"/>
    <cellStyle name="Ввод  4 2 4 2" xfId="3326"/>
    <cellStyle name="Ввод  4 2 4 2 2" xfId="5941"/>
    <cellStyle name="Ввод  4 2 4 3" xfId="4419"/>
    <cellStyle name="Ввод  4 2 5" xfId="1919"/>
    <cellStyle name="Ввод  4 2 5 2" xfId="3389"/>
    <cellStyle name="Ввод  4 2 5 2 2" xfId="6004"/>
    <cellStyle name="Ввод  4 2 5 3" xfId="4482"/>
    <cellStyle name="Ввод  4 2 6" xfId="2757"/>
    <cellStyle name="Ввод  4 2 6 2" xfId="5460"/>
    <cellStyle name="Ввод  4 2 7" xfId="2784"/>
    <cellStyle name="Ввод  4 3" xfId="803"/>
    <cellStyle name="Ввод  4 3 2" xfId="929"/>
    <cellStyle name="Ввод  4 3 2 2" xfId="2152"/>
    <cellStyle name="Ввод  4 3 2 2 2" xfId="3622"/>
    <cellStyle name="Ввод  4 3 2 2 2 2" xfId="6237"/>
    <cellStyle name="Ввод  4 3 2 2 3" xfId="4715"/>
    <cellStyle name="Ввод  4 3 2 3" xfId="2443"/>
    <cellStyle name="Ввод  4 3 2 3 2" xfId="3913"/>
    <cellStyle name="Ввод  4 3 2 3 2 2" xfId="6528"/>
    <cellStyle name="Ввод  4 3 2 3 3" xfId="5006"/>
    <cellStyle name="Ввод  4 3 2 4" xfId="2994"/>
    <cellStyle name="Ввод  4 3 2 4 2" xfId="5662"/>
    <cellStyle name="Ввод  4 3 2 5" xfId="4115"/>
    <cellStyle name="Ввод  4 3 3" xfId="2029"/>
    <cellStyle name="Ввод  4 3 3 2" xfId="3499"/>
    <cellStyle name="Ввод  4 3 3 2 2" xfId="6114"/>
    <cellStyle name="Ввод  4 3 3 3" xfId="4592"/>
    <cellStyle name="Ввод  4 3 4" xfId="1711"/>
    <cellStyle name="Ввод  4 3 4 2" xfId="3181"/>
    <cellStyle name="Ввод  4 3 4 2 2" xfId="5796"/>
    <cellStyle name="Ввод  4 3 4 3" xfId="4274"/>
    <cellStyle name="Ввод  4 3 5" xfId="2872"/>
    <cellStyle name="Ввод  4 3 5 2" xfId="5540"/>
    <cellStyle name="Ввод  4 3 6" xfId="3062"/>
    <cellStyle name="Ввод  4 4" xfId="860"/>
    <cellStyle name="Ввод  4 4 2" xfId="2083"/>
    <cellStyle name="Ввод  4 4 2 2" xfId="3553"/>
    <cellStyle name="Ввод  4 4 2 2 2" xfId="6168"/>
    <cellStyle name="Ввод  4 4 2 3" xfId="4646"/>
    <cellStyle name="Ввод  4 4 3" xfId="2374"/>
    <cellStyle name="Ввод  4 4 3 2" xfId="3844"/>
    <cellStyle name="Ввод  4 4 3 2 2" xfId="6459"/>
    <cellStyle name="Ввод  4 4 3 3" xfId="4937"/>
    <cellStyle name="Ввод  4 4 4" xfId="2925"/>
    <cellStyle name="Ввод  4 4 4 2" xfId="5593"/>
    <cellStyle name="Ввод  4 4 5" xfId="4046"/>
    <cellStyle name="Ввод  4 5" xfId="1063"/>
    <cellStyle name="Ввод  4 5 2" xfId="2246"/>
    <cellStyle name="Ввод  4 5 2 2" xfId="3716"/>
    <cellStyle name="Ввод  4 5 2 2 2" xfId="6331"/>
    <cellStyle name="Ввод  4 5 2 3" xfId="4809"/>
    <cellStyle name="Ввод  4 5 3" xfId="2524"/>
    <cellStyle name="Ввод  4 5 3 2" xfId="3994"/>
    <cellStyle name="Ввод  4 5 3 2 2" xfId="6609"/>
    <cellStyle name="Ввод  4 5 3 3" xfId="5087"/>
    <cellStyle name="Ввод  4 5 4" xfId="3096"/>
    <cellStyle name="Ввод  4 5 4 2" xfId="5745"/>
    <cellStyle name="Ввод  4 5 5" xfId="4205"/>
    <cellStyle name="Ввод  4 6" xfId="1049"/>
    <cellStyle name="Ввод  4 6 2" xfId="2232"/>
    <cellStyle name="Ввод  4 6 2 2" xfId="3702"/>
    <cellStyle name="Ввод  4 6 2 2 2" xfId="6317"/>
    <cellStyle name="Ввод  4 6 2 3" xfId="4795"/>
    <cellStyle name="Ввод  4 6 3" xfId="2510"/>
    <cellStyle name="Ввод  4 6 3 2" xfId="3980"/>
    <cellStyle name="Ввод  4 6 3 2 2" xfId="6595"/>
    <cellStyle name="Ввод  4 6 3 3" xfId="5073"/>
    <cellStyle name="Ввод  4 6 4" xfId="3082"/>
    <cellStyle name="Ввод  4 6 4 2" xfId="5731"/>
    <cellStyle name="Ввод  4 6 5" xfId="4191"/>
    <cellStyle name="Ввод  4 7" xfId="1197"/>
    <cellStyle name="Ввод  4 7 2" xfId="2290"/>
    <cellStyle name="Ввод  4 7 2 2" xfId="3760"/>
    <cellStyle name="Ввод  4 7 2 2 2" xfId="6375"/>
    <cellStyle name="Ввод  4 7 2 3" xfId="4853"/>
    <cellStyle name="Ввод  4 7 3" xfId="2529"/>
    <cellStyle name="Ввод  4 7 3 2" xfId="3999"/>
    <cellStyle name="Ввод  4 7 3 2 2" xfId="6614"/>
    <cellStyle name="Ввод  4 7 3 3" xfId="5092"/>
    <cellStyle name="Ввод  4 7 4" xfId="3136"/>
    <cellStyle name="Ввод  4 7 4 2" xfId="5758"/>
    <cellStyle name="Ввод  4 7 5" xfId="4213"/>
    <cellStyle name="Ввод  4 8" xfId="1213"/>
    <cellStyle name="Ввод  4 8 2" xfId="2306"/>
    <cellStyle name="Ввод  4 8 2 2" xfId="3776"/>
    <cellStyle name="Ввод  4 8 2 2 2" xfId="6391"/>
    <cellStyle name="Ввод  4 8 2 3" xfId="4869"/>
    <cellStyle name="Ввод  4 8 3" xfId="2545"/>
    <cellStyle name="Ввод  4 8 3 2" xfId="4015"/>
    <cellStyle name="Ввод  4 8 3 2 2" xfId="6630"/>
    <cellStyle name="Ввод  4 8 3 3" xfId="5108"/>
    <cellStyle name="Ввод  4 8 4" xfId="3152"/>
    <cellStyle name="Ввод  4 8 4 2" xfId="5774"/>
    <cellStyle name="Ввод  4 8 5" xfId="4229"/>
    <cellStyle name="Ввод  4 9" xfId="1745"/>
    <cellStyle name="Ввод  4 9 2" xfId="3215"/>
    <cellStyle name="Ввод  4 9 2 2" xfId="5830"/>
    <cellStyle name="Ввод  4 9 3" xfId="4308"/>
    <cellStyle name="Ввод  5" xfId="221"/>
    <cellStyle name="Ввод  5 2" xfId="426"/>
    <cellStyle name="Ввод  5 2 2" xfId="831"/>
    <cellStyle name="Ввод  5 2 2 2" xfId="968"/>
    <cellStyle name="Ввод  5 2 2 2 2" xfId="2191"/>
    <cellStyle name="Ввод  5 2 2 2 2 2" xfId="3661"/>
    <cellStyle name="Ввод  5 2 2 2 2 2 2" xfId="6276"/>
    <cellStyle name="Ввод  5 2 2 2 2 3" xfId="4754"/>
    <cellStyle name="Ввод  5 2 2 2 3" xfId="2482"/>
    <cellStyle name="Ввод  5 2 2 2 3 2" xfId="3952"/>
    <cellStyle name="Ввод  5 2 2 2 3 2 2" xfId="6567"/>
    <cellStyle name="Ввод  5 2 2 2 3 3" xfId="5045"/>
    <cellStyle name="Ввод  5 2 2 2 4" xfId="3033"/>
    <cellStyle name="Ввод  5 2 2 2 4 2" xfId="5701"/>
    <cellStyle name="Ввод  5 2 2 2 5" xfId="4154"/>
    <cellStyle name="Ввод  5 2 2 3" xfId="2057"/>
    <cellStyle name="Ввод  5 2 2 3 2" xfId="3527"/>
    <cellStyle name="Ввод  5 2 2 3 2 2" xfId="6142"/>
    <cellStyle name="Ввод  5 2 2 3 3" xfId="4620"/>
    <cellStyle name="Ввод  5 2 2 4" xfId="2349"/>
    <cellStyle name="Ввод  5 2 2 4 2" xfId="3819"/>
    <cellStyle name="Ввод  5 2 2 4 2 2" xfId="6434"/>
    <cellStyle name="Ввод  5 2 2 4 3" xfId="4912"/>
    <cellStyle name="Ввод  5 2 2 5" xfId="2900"/>
    <cellStyle name="Ввод  5 2 2 5 2" xfId="5568"/>
    <cellStyle name="Ввод  5 2 2 6" xfId="2661"/>
    <cellStyle name="Ввод  5 2 3" xfId="899"/>
    <cellStyle name="Ввод  5 2 3 2" xfId="2122"/>
    <cellStyle name="Ввод  5 2 3 2 2" xfId="3592"/>
    <cellStyle name="Ввод  5 2 3 2 2 2" xfId="6207"/>
    <cellStyle name="Ввод  5 2 3 2 3" xfId="4685"/>
    <cellStyle name="Ввод  5 2 3 3" xfId="2413"/>
    <cellStyle name="Ввод  5 2 3 3 2" xfId="3883"/>
    <cellStyle name="Ввод  5 2 3 3 2 2" xfId="6498"/>
    <cellStyle name="Ввод  5 2 3 3 3" xfId="4976"/>
    <cellStyle name="Ввод  5 2 3 4" xfId="2964"/>
    <cellStyle name="Ввод  5 2 3 4 2" xfId="5632"/>
    <cellStyle name="Ввод  5 2 3 5" xfId="4085"/>
    <cellStyle name="Ввод  5 2 4" xfId="1861"/>
    <cellStyle name="Ввод  5 2 4 2" xfId="3331"/>
    <cellStyle name="Ввод  5 2 4 2 2" xfId="5946"/>
    <cellStyle name="Ввод  5 2 4 3" xfId="4424"/>
    <cellStyle name="Ввод  5 2 5" xfId="1753"/>
    <cellStyle name="Ввод  5 2 5 2" xfId="3223"/>
    <cellStyle name="Ввод  5 2 5 2 2" xfId="5838"/>
    <cellStyle name="Ввод  5 2 5 3" xfId="4316"/>
    <cellStyle name="Ввод  5 2 6" xfId="2562"/>
    <cellStyle name="Ввод  5 2 6 2" xfId="5346"/>
    <cellStyle name="Ввод  5 2 7" xfId="2859"/>
    <cellStyle name="Ввод  5 3" xfId="808"/>
    <cellStyle name="Ввод  5 3 2" xfId="934"/>
    <cellStyle name="Ввод  5 3 2 2" xfId="2157"/>
    <cellStyle name="Ввод  5 3 2 2 2" xfId="3627"/>
    <cellStyle name="Ввод  5 3 2 2 2 2" xfId="6242"/>
    <cellStyle name="Ввод  5 3 2 2 3" xfId="4720"/>
    <cellStyle name="Ввод  5 3 2 3" xfId="2448"/>
    <cellStyle name="Ввод  5 3 2 3 2" xfId="3918"/>
    <cellStyle name="Ввод  5 3 2 3 2 2" xfId="6533"/>
    <cellStyle name="Ввод  5 3 2 3 3" xfId="5011"/>
    <cellStyle name="Ввод  5 3 2 4" xfId="2999"/>
    <cellStyle name="Ввод  5 3 2 4 2" xfId="5667"/>
    <cellStyle name="Ввод  5 3 2 5" xfId="4120"/>
    <cellStyle name="Ввод  5 3 3" xfId="2034"/>
    <cellStyle name="Ввод  5 3 3 2" xfId="3504"/>
    <cellStyle name="Ввод  5 3 3 2 2" xfId="6119"/>
    <cellStyle name="Ввод  5 3 3 3" xfId="4597"/>
    <cellStyle name="Ввод  5 3 4" xfId="2326"/>
    <cellStyle name="Ввод  5 3 4 2" xfId="3796"/>
    <cellStyle name="Ввод  5 3 4 2 2" xfId="6411"/>
    <cellStyle name="Ввод  5 3 4 3" xfId="4889"/>
    <cellStyle name="Ввод  5 3 5" xfId="2877"/>
    <cellStyle name="Ввод  5 3 5 2" xfId="5545"/>
    <cellStyle name="Ввод  5 3 6" xfId="2861"/>
    <cellStyle name="Ввод  5 4" xfId="865"/>
    <cellStyle name="Ввод  5 4 2" xfId="2088"/>
    <cellStyle name="Ввод  5 4 2 2" xfId="3558"/>
    <cellStyle name="Ввод  5 4 2 2 2" xfId="6173"/>
    <cellStyle name="Ввод  5 4 2 3" xfId="4651"/>
    <cellStyle name="Ввод  5 4 3" xfId="2379"/>
    <cellStyle name="Ввод  5 4 3 2" xfId="3849"/>
    <cellStyle name="Ввод  5 4 3 2 2" xfId="6464"/>
    <cellStyle name="Ввод  5 4 3 3" xfId="4942"/>
    <cellStyle name="Ввод  5 4 4" xfId="2930"/>
    <cellStyle name="Ввод  5 4 4 2" xfId="5598"/>
    <cellStyle name="Ввод  5 4 5" xfId="4051"/>
    <cellStyle name="Ввод  5 5" xfId="1756"/>
    <cellStyle name="Ввод  5 5 2" xfId="3226"/>
    <cellStyle name="Ввод  5 5 2 2" xfId="5841"/>
    <cellStyle name="Ввод  5 5 3" xfId="4319"/>
    <cellStyle name="Ввод  5 6" xfId="1981"/>
    <cellStyle name="Ввод  5 6 2" xfId="3451"/>
    <cellStyle name="Ввод  5 6 2 2" xfId="6066"/>
    <cellStyle name="Ввод  5 6 3" xfId="4544"/>
    <cellStyle name="Ввод  5 7" xfId="2840"/>
    <cellStyle name="Ввод  5 7 2" xfId="5515"/>
    <cellStyle name="Ввод  6" xfId="257"/>
    <cellStyle name="Ввод  6 2" xfId="280"/>
    <cellStyle name="Ввод  6 2 2" xfId="463"/>
    <cellStyle name="Ввод  6 2 2 2" xfId="984"/>
    <cellStyle name="Ввод  6 2 2 2 2" xfId="2207"/>
    <cellStyle name="Ввод  6 2 2 2 2 2" xfId="3677"/>
    <cellStyle name="Ввод  6 2 2 2 2 2 2" xfId="6292"/>
    <cellStyle name="Ввод  6 2 2 2 2 3" xfId="4770"/>
    <cellStyle name="Ввод  6 2 2 2 3" xfId="2498"/>
    <cellStyle name="Ввод  6 2 2 2 3 2" xfId="3968"/>
    <cellStyle name="Ввод  6 2 2 2 3 2 2" xfId="6583"/>
    <cellStyle name="Ввод  6 2 2 2 3 3" xfId="5061"/>
    <cellStyle name="Ввод  6 2 2 2 4" xfId="3049"/>
    <cellStyle name="Ввод  6 2 2 2 4 2" xfId="5717"/>
    <cellStyle name="Ввод  6 2 2 2 5" xfId="4170"/>
    <cellStyle name="Ввод  6 2 2 3" xfId="1893"/>
    <cellStyle name="Ввод  6 2 2 3 2" xfId="3363"/>
    <cellStyle name="Ввод  6 2 2 3 2 2" xfId="5978"/>
    <cellStyle name="Ввод  6 2 2 3 3" xfId="4456"/>
    <cellStyle name="Ввод  6 2 2 4" xfId="1933"/>
    <cellStyle name="Ввод  6 2 2 4 2" xfId="3403"/>
    <cellStyle name="Ввод  6 2 2 4 2 2" xfId="6018"/>
    <cellStyle name="Ввод  6 2 2 4 3" xfId="4496"/>
    <cellStyle name="Ввод  6 2 2 5" xfId="2798"/>
    <cellStyle name="Ввод  6 2 2 5 2" xfId="5484"/>
    <cellStyle name="Ввод  6 2 2 6" xfId="1352"/>
    <cellStyle name="Ввод  6 2 3" xfId="915"/>
    <cellStyle name="Ввод  6 2 3 2" xfId="2138"/>
    <cellStyle name="Ввод  6 2 3 2 2" xfId="3608"/>
    <cellStyle name="Ввод  6 2 3 2 2 2" xfId="6223"/>
    <cellStyle name="Ввод  6 2 3 2 3" xfId="4701"/>
    <cellStyle name="Ввод  6 2 3 3" xfId="2429"/>
    <cellStyle name="Ввод  6 2 3 3 2" xfId="3899"/>
    <cellStyle name="Ввод  6 2 3 3 2 2" xfId="6514"/>
    <cellStyle name="Ввод  6 2 3 3 3" xfId="4992"/>
    <cellStyle name="Ввод  6 2 3 4" xfId="2980"/>
    <cellStyle name="Ввод  6 2 3 4 2" xfId="5648"/>
    <cellStyle name="Ввод  6 2 3 5" xfId="4101"/>
    <cellStyle name="Ввод  6 2 4" xfId="1798"/>
    <cellStyle name="Ввод  6 2 4 2" xfId="3268"/>
    <cellStyle name="Ввод  6 2 4 2 2" xfId="5883"/>
    <cellStyle name="Ввод  6 2 4 3" xfId="4361"/>
    <cellStyle name="Ввод  6 2 5" xfId="2252"/>
    <cellStyle name="Ввод  6 2 5 2" xfId="3722"/>
    <cellStyle name="Ввод  6 2 5 2 2" xfId="6337"/>
    <cellStyle name="Ввод  6 2 5 3" xfId="4815"/>
    <cellStyle name="Ввод  6 2 6" xfId="2706"/>
    <cellStyle name="Ввод  6 2 6 2" xfId="5430"/>
    <cellStyle name="Ввод  6 3" xfId="445"/>
    <cellStyle name="Ввод  6 3 2" xfId="950"/>
    <cellStyle name="Ввод  6 3 2 2" xfId="2173"/>
    <cellStyle name="Ввод  6 3 2 2 2" xfId="3643"/>
    <cellStyle name="Ввод  6 3 2 2 2 2" xfId="6258"/>
    <cellStyle name="Ввод  6 3 2 2 3" xfId="4736"/>
    <cellStyle name="Ввод  6 3 2 3" xfId="2464"/>
    <cellStyle name="Ввод  6 3 2 3 2" xfId="3934"/>
    <cellStyle name="Ввод  6 3 2 3 2 2" xfId="6549"/>
    <cellStyle name="Ввод  6 3 2 3 3" xfId="5027"/>
    <cellStyle name="Ввод  6 3 2 4" xfId="3015"/>
    <cellStyle name="Ввод  6 3 2 4 2" xfId="5683"/>
    <cellStyle name="Ввод  6 3 2 5" xfId="4136"/>
    <cellStyle name="Ввод  6 3 3" xfId="1875"/>
    <cellStyle name="Ввод  6 3 3 2" xfId="3345"/>
    <cellStyle name="Ввод  6 3 3 2 2" xfId="5960"/>
    <cellStyle name="Ввод  6 3 3 3" xfId="4438"/>
    <cellStyle name="Ввод  6 3 4" xfId="1968"/>
    <cellStyle name="Ввод  6 3 4 2" xfId="3438"/>
    <cellStyle name="Ввод  6 3 4 2 2" xfId="6053"/>
    <cellStyle name="Ввод  6 3 4 3" xfId="4531"/>
    <cellStyle name="Ввод  6 3 5" xfId="2797"/>
    <cellStyle name="Ввод  6 3 5 2" xfId="5483"/>
    <cellStyle name="Ввод  6 3 6" xfId="3120"/>
    <cellStyle name="Ввод  6 4" xfId="881"/>
    <cellStyle name="Ввод  6 4 2" xfId="2104"/>
    <cellStyle name="Ввод  6 4 2 2" xfId="3574"/>
    <cellStyle name="Ввод  6 4 2 2 2" xfId="6189"/>
    <cellStyle name="Ввод  6 4 2 3" xfId="4667"/>
    <cellStyle name="Ввод  6 4 3" xfId="2395"/>
    <cellStyle name="Ввод  6 4 3 2" xfId="3865"/>
    <cellStyle name="Ввод  6 4 3 2 2" xfId="6480"/>
    <cellStyle name="Ввод  6 4 3 3" xfId="4958"/>
    <cellStyle name="Ввод  6 4 4" xfId="2946"/>
    <cellStyle name="Ввод  6 4 4 2" xfId="5614"/>
    <cellStyle name="Ввод  6 4 5" xfId="4067"/>
    <cellStyle name="Ввод  6 5" xfId="1775"/>
    <cellStyle name="Ввод  6 5 2" xfId="3245"/>
    <cellStyle name="Ввод  6 5 2 2" xfId="5860"/>
    <cellStyle name="Ввод  6 5 3" xfId="4338"/>
    <cellStyle name="Ввод  6 6" xfId="1988"/>
    <cellStyle name="Ввод  6 6 2" xfId="3458"/>
    <cellStyle name="Ввод  6 6 2 2" xfId="6073"/>
    <cellStyle name="Ввод  6 6 3" xfId="4551"/>
    <cellStyle name="Ввод  6 7" xfId="2846"/>
    <cellStyle name="Ввод  6 7 2" xfId="5520"/>
    <cellStyle name="Ввод  7" xfId="279"/>
    <cellStyle name="Ввод  7 2" xfId="462"/>
    <cellStyle name="Ввод  7 2 2" xfId="955"/>
    <cellStyle name="Ввод  7 2 2 2" xfId="2178"/>
    <cellStyle name="Ввод  7 2 2 2 2" xfId="3648"/>
    <cellStyle name="Ввод  7 2 2 2 2 2" xfId="6263"/>
    <cellStyle name="Ввод  7 2 2 2 3" xfId="4741"/>
    <cellStyle name="Ввод  7 2 2 3" xfId="2469"/>
    <cellStyle name="Ввод  7 2 2 3 2" xfId="3939"/>
    <cellStyle name="Ввод  7 2 2 3 2 2" xfId="6554"/>
    <cellStyle name="Ввод  7 2 2 3 3" xfId="5032"/>
    <cellStyle name="Ввод  7 2 2 4" xfId="3020"/>
    <cellStyle name="Ввод  7 2 2 4 2" xfId="5688"/>
    <cellStyle name="Ввод  7 2 2 5" xfId="4141"/>
    <cellStyle name="Ввод  7 2 3" xfId="1892"/>
    <cellStyle name="Ввод  7 2 3 2" xfId="3362"/>
    <cellStyle name="Ввод  7 2 3 2 2" xfId="5977"/>
    <cellStyle name="Ввод  7 2 3 3" xfId="4455"/>
    <cellStyle name="Ввод  7 2 4" xfId="2276"/>
    <cellStyle name="Ввод  7 2 4 2" xfId="3746"/>
    <cellStyle name="Ввод  7 2 4 2 2" xfId="6361"/>
    <cellStyle name="Ввод  7 2 4 3" xfId="4839"/>
    <cellStyle name="Ввод  7 2 5" xfId="2596"/>
    <cellStyle name="Ввод  7 2 5 2" xfId="5370"/>
    <cellStyle name="Ввод  7 2 6" xfId="2693"/>
    <cellStyle name="Ввод  7 3" xfId="886"/>
    <cellStyle name="Ввод  7 3 2" xfId="2109"/>
    <cellStyle name="Ввод  7 3 2 2" xfId="3579"/>
    <cellStyle name="Ввод  7 3 2 2 2" xfId="6194"/>
    <cellStyle name="Ввод  7 3 2 3" xfId="4672"/>
    <cellStyle name="Ввод  7 3 3" xfId="2400"/>
    <cellStyle name="Ввод  7 3 3 2" xfId="3870"/>
    <cellStyle name="Ввод  7 3 3 2 2" xfId="6485"/>
    <cellStyle name="Ввод  7 3 3 3" xfId="4963"/>
    <cellStyle name="Ввод  7 3 4" xfId="2951"/>
    <cellStyle name="Ввод  7 3 4 2" xfId="5619"/>
    <cellStyle name="Ввод  7 3 5" xfId="4072"/>
    <cellStyle name="Ввод  7 4" xfId="1797"/>
    <cellStyle name="Ввод  7 4 2" xfId="3267"/>
    <cellStyle name="Ввод  7 4 2 2" xfId="5882"/>
    <cellStyle name="Ввод  7 4 3" xfId="4360"/>
    <cellStyle name="Ввод  7 5" xfId="1951"/>
    <cellStyle name="Ввод  7 5 2" xfId="3421"/>
    <cellStyle name="Ввод  7 5 2 2" xfId="6036"/>
    <cellStyle name="Ввод  7 5 3" xfId="4514"/>
    <cellStyle name="Ввод  7 6" xfId="2808"/>
    <cellStyle name="Ввод  7 6 2" xfId="5493"/>
    <cellStyle name="Ввод  8" xfId="331"/>
    <cellStyle name="Ввод  8 2" xfId="482"/>
    <cellStyle name="Ввод  8 2 2" xfId="1912"/>
    <cellStyle name="Ввод  8 2 2 2" xfId="3382"/>
    <cellStyle name="Ввод  8 2 2 2 2" xfId="5997"/>
    <cellStyle name="Ввод  8 2 2 3" xfId="4475"/>
    <cellStyle name="Ввод  8 2 3" xfId="1954"/>
    <cellStyle name="Ввод  8 2 3 2" xfId="3424"/>
    <cellStyle name="Ввод  8 2 3 2 2" xfId="6039"/>
    <cellStyle name="Ввод  8 2 3 3" xfId="4517"/>
    <cellStyle name="Ввод  8 2 4" xfId="1321"/>
    <cellStyle name="Ввод  8 2 4 2" xfId="2598"/>
    <cellStyle name="Ввод  8 2 5" xfId="2623"/>
    <cellStyle name="Ввод  8 3" xfId="1826"/>
    <cellStyle name="Ввод  8 3 2" xfId="3296"/>
    <cellStyle name="Ввод  8 3 2 2" xfId="5911"/>
    <cellStyle name="Ввод  8 3 3" xfId="4389"/>
    <cellStyle name="Ввод  8 4" xfId="1930"/>
    <cellStyle name="Ввод  8 4 2" xfId="3400"/>
    <cellStyle name="Ввод  8 4 2 2" xfId="6015"/>
    <cellStyle name="Ввод  8 4 3" xfId="4493"/>
    <cellStyle name="Ввод  8 5" xfId="2679"/>
    <cellStyle name="Ввод  8 5 2" xfId="5416"/>
    <cellStyle name="Ввод  9" xfId="389"/>
    <cellStyle name="Ввод  9 2" xfId="921"/>
    <cellStyle name="Ввод  9 2 2" xfId="2144"/>
    <cellStyle name="Ввод  9 2 2 2" xfId="3614"/>
    <cellStyle name="Ввод  9 2 2 2 2" xfId="6229"/>
    <cellStyle name="Ввод  9 2 2 3" xfId="4707"/>
    <cellStyle name="Ввод  9 2 3" xfId="2435"/>
    <cellStyle name="Ввод  9 2 3 2" xfId="3905"/>
    <cellStyle name="Ввод  9 2 3 2 2" xfId="6520"/>
    <cellStyle name="Ввод  9 2 3 3" xfId="4998"/>
    <cellStyle name="Ввод  9 2 4" xfId="2986"/>
    <cellStyle name="Ввод  9 2 4 2" xfId="5654"/>
    <cellStyle name="Ввод  9 2 5" xfId="4107"/>
    <cellStyle name="Ввод  9 3" xfId="1841"/>
    <cellStyle name="Ввод  9 3 2" xfId="3311"/>
    <cellStyle name="Ввод  9 3 2 2" xfId="5926"/>
    <cellStyle name="Ввод  9 3 3" xfId="4404"/>
    <cellStyle name="Ввод  9 4" xfId="1935"/>
    <cellStyle name="Ввод  9 4 2" xfId="3405"/>
    <cellStyle name="Ввод  9 4 2 2" xfId="6020"/>
    <cellStyle name="Ввод  9 4 3" xfId="4498"/>
    <cellStyle name="Ввод  9 5" xfId="2690"/>
    <cellStyle name="Ввод  9 5 2" xfId="5424"/>
    <cellStyle name="Ввод  9 6" xfId="1296"/>
    <cellStyle name="Вывод" xfId="51" builtinId="21" customBuiltin="1"/>
    <cellStyle name="Вывод 10" xfId="528"/>
    <cellStyle name="Вывод 10 2" xfId="990"/>
    <cellStyle name="Вывод 10 2 2" xfId="2213"/>
    <cellStyle name="Вывод 10 2 2 2" xfId="3683"/>
    <cellStyle name="Вывод 10 2 2 2 2" xfId="6298"/>
    <cellStyle name="Вывод 10 2 2 3" xfId="4776"/>
    <cellStyle name="Вывод 10 2 3" xfId="2504"/>
    <cellStyle name="Вывод 10 2 3 2" xfId="3974"/>
    <cellStyle name="Вывод 10 2 3 2 2" xfId="6589"/>
    <cellStyle name="Вывод 10 2 3 3" xfId="5067"/>
    <cellStyle name="Вывод 10 2 4" xfId="3055"/>
    <cellStyle name="Вывод 10 2 4 2" xfId="5723"/>
    <cellStyle name="Вывод 10 2 5" xfId="4176"/>
    <cellStyle name="Вывод 10 3" xfId="1924"/>
    <cellStyle name="Вывод 10 3 2" xfId="3394"/>
    <cellStyle name="Вывод 10 3 2 2" xfId="6009"/>
    <cellStyle name="Вывод 10 3 3" xfId="4487"/>
    <cellStyle name="Вывод 10 4" xfId="1737"/>
    <cellStyle name="Вывод 10 4 2" xfId="3207"/>
    <cellStyle name="Вывод 10 4 2 2" xfId="5822"/>
    <cellStyle name="Вывод 10 4 3" xfId="4300"/>
    <cellStyle name="Вывод 10 5" xfId="2776"/>
    <cellStyle name="Вывод 10 5 2" xfId="5472"/>
    <cellStyle name="Вывод 10 6" xfId="2796"/>
    <cellStyle name="Вывод 11" xfId="780"/>
    <cellStyle name="Вывод 11 2" xfId="2010"/>
    <cellStyle name="Вывод 11 2 2" xfId="3480"/>
    <cellStyle name="Вывод 11 2 2 2" xfId="6095"/>
    <cellStyle name="Вывод 11 2 3" xfId="4573"/>
    <cellStyle name="Вывод 11 3" xfId="2218"/>
    <cellStyle name="Вывод 11 3 2" xfId="3688"/>
    <cellStyle name="Вывод 11 3 2 2" xfId="6303"/>
    <cellStyle name="Вывод 11 3 3" xfId="4781"/>
    <cellStyle name="Вывод 11 4" xfId="2747"/>
    <cellStyle name="Вывод 11 4 2" xfId="5456"/>
    <cellStyle name="Вывод 11 5" xfId="2759"/>
    <cellStyle name="Вывод 12" xfId="853"/>
    <cellStyle name="Вывод 12 2" xfId="2076"/>
    <cellStyle name="Вывод 12 2 2" xfId="3546"/>
    <cellStyle name="Вывод 12 2 2 2" xfId="6161"/>
    <cellStyle name="Вывод 12 2 3" xfId="4639"/>
    <cellStyle name="Вывод 12 3" xfId="2367"/>
    <cellStyle name="Вывод 12 3 2" xfId="3837"/>
    <cellStyle name="Вывод 12 3 2 2" xfId="6452"/>
    <cellStyle name="Вывод 12 3 3" xfId="4930"/>
    <cellStyle name="Вывод 12 4" xfId="2918"/>
    <cellStyle name="Вывод 12 4 2" xfId="5586"/>
    <cellStyle name="Вывод 12 5" xfId="4039"/>
    <cellStyle name="Вывод 13" xfId="1256"/>
    <cellStyle name="Вывод 13 2" xfId="3175"/>
    <cellStyle name="Вывод 13 2 2" xfId="5792"/>
    <cellStyle name="Вывод 13 3" xfId="4249"/>
    <cellStyle name="Вывод 14" xfId="1718"/>
    <cellStyle name="Вывод 14 2" xfId="3188"/>
    <cellStyle name="Вывод 14 2 2" xfId="5803"/>
    <cellStyle name="Вывод 14 3" xfId="4281"/>
    <cellStyle name="Вывод 15" xfId="1957"/>
    <cellStyle name="Вывод 15 2" xfId="3427"/>
    <cellStyle name="Вывод 15 2 2" xfId="6042"/>
    <cellStyle name="Вывод 15 3" xfId="4520"/>
    <cellStyle name="Вывод 16" xfId="2793"/>
    <cellStyle name="Вывод 16 2" xfId="5480"/>
    <cellStyle name="Вывод 2" xfId="52"/>
    <cellStyle name="Вывод 2 2" xfId="244"/>
    <cellStyle name="Вывод 2 2 10" xfId="1916"/>
    <cellStyle name="Вывод 2 2 10 2" xfId="3386"/>
    <cellStyle name="Вывод 2 2 10 2 2" xfId="6001"/>
    <cellStyle name="Вывод 2 2 10 3" xfId="4479"/>
    <cellStyle name="Вывод 2 2 11" xfId="2569"/>
    <cellStyle name="Вывод 2 2 11 2" xfId="5352"/>
    <cellStyle name="Вывод 2 2 2" xfId="435"/>
    <cellStyle name="Вывод 2 2 2 2" xfId="834"/>
    <cellStyle name="Вывод 2 2 2 2 2" xfId="971"/>
    <cellStyle name="Вывод 2 2 2 2 2 2" xfId="2194"/>
    <cellStyle name="Вывод 2 2 2 2 2 2 2" xfId="3664"/>
    <cellStyle name="Вывод 2 2 2 2 2 2 2 2" xfId="6279"/>
    <cellStyle name="Вывод 2 2 2 2 2 2 3" xfId="4757"/>
    <cellStyle name="Вывод 2 2 2 2 2 3" xfId="2485"/>
    <cellStyle name="Вывод 2 2 2 2 2 3 2" xfId="3955"/>
    <cellStyle name="Вывод 2 2 2 2 2 3 2 2" xfId="6570"/>
    <cellStyle name="Вывод 2 2 2 2 2 3 3" xfId="5048"/>
    <cellStyle name="Вывод 2 2 2 2 2 4" xfId="3036"/>
    <cellStyle name="Вывод 2 2 2 2 2 4 2" xfId="5704"/>
    <cellStyle name="Вывод 2 2 2 2 2 5" xfId="4157"/>
    <cellStyle name="Вывод 2 2 2 2 3" xfId="2060"/>
    <cellStyle name="Вывод 2 2 2 2 3 2" xfId="3530"/>
    <cellStyle name="Вывод 2 2 2 2 3 2 2" xfId="6145"/>
    <cellStyle name="Вывод 2 2 2 2 3 3" xfId="4623"/>
    <cellStyle name="Вывод 2 2 2 2 4" xfId="2352"/>
    <cellStyle name="Вывод 2 2 2 2 4 2" xfId="3822"/>
    <cellStyle name="Вывод 2 2 2 2 4 2 2" xfId="6437"/>
    <cellStyle name="Вывод 2 2 2 2 4 3" xfId="4915"/>
    <cellStyle name="Вывод 2 2 2 2 5" xfId="2903"/>
    <cellStyle name="Вывод 2 2 2 2 5 2" xfId="5571"/>
    <cellStyle name="Вывод 2 2 2 2 6" xfId="2817"/>
    <cellStyle name="Вывод 2 2 2 3" xfId="902"/>
    <cellStyle name="Вывод 2 2 2 3 2" xfId="2125"/>
    <cellStyle name="Вывод 2 2 2 3 2 2" xfId="3595"/>
    <cellStyle name="Вывод 2 2 2 3 2 2 2" xfId="6210"/>
    <cellStyle name="Вывод 2 2 2 3 2 3" xfId="4688"/>
    <cellStyle name="Вывод 2 2 2 3 3" xfId="2416"/>
    <cellStyle name="Вывод 2 2 2 3 3 2" xfId="3886"/>
    <cellStyle name="Вывод 2 2 2 3 3 2 2" xfId="6501"/>
    <cellStyle name="Вывод 2 2 2 3 3 3" xfId="4979"/>
    <cellStyle name="Вывод 2 2 2 3 4" xfId="2967"/>
    <cellStyle name="Вывод 2 2 2 3 4 2" xfId="5635"/>
    <cellStyle name="Вывод 2 2 2 3 5" xfId="4088"/>
    <cellStyle name="Вывод 2 2 2 4" xfId="1867"/>
    <cellStyle name="Вывод 2 2 2 4 2" xfId="3337"/>
    <cellStyle name="Вывод 2 2 2 4 2 2" xfId="5952"/>
    <cellStyle name="Вывод 2 2 2 4 3" xfId="4430"/>
    <cellStyle name="Вывод 2 2 2 5" xfId="2251"/>
    <cellStyle name="Вывод 2 2 2 5 2" xfId="3721"/>
    <cellStyle name="Вывод 2 2 2 5 2 2" xfId="6336"/>
    <cellStyle name="Вывод 2 2 2 5 3" xfId="4814"/>
    <cellStyle name="Вывод 2 2 2 6" xfId="1259"/>
    <cellStyle name="Вывод 2 2 2 6 2" xfId="5328"/>
    <cellStyle name="Вывод 2 2 2 7" xfId="2807"/>
    <cellStyle name="Вывод 2 2 3" xfId="811"/>
    <cellStyle name="Вывод 2 2 3 2" xfId="937"/>
    <cellStyle name="Вывод 2 2 3 2 2" xfId="2160"/>
    <cellStyle name="Вывод 2 2 3 2 2 2" xfId="3630"/>
    <cellStyle name="Вывод 2 2 3 2 2 2 2" xfId="6245"/>
    <cellStyle name="Вывод 2 2 3 2 2 3" xfId="4723"/>
    <cellStyle name="Вывод 2 2 3 2 3" xfId="2451"/>
    <cellStyle name="Вывод 2 2 3 2 3 2" xfId="3921"/>
    <cellStyle name="Вывод 2 2 3 2 3 2 2" xfId="6536"/>
    <cellStyle name="Вывод 2 2 3 2 3 3" xfId="5014"/>
    <cellStyle name="Вывод 2 2 3 2 4" xfId="3002"/>
    <cellStyle name="Вывод 2 2 3 2 4 2" xfId="5670"/>
    <cellStyle name="Вывод 2 2 3 2 5" xfId="4123"/>
    <cellStyle name="Вывод 2 2 3 3" xfId="2037"/>
    <cellStyle name="Вывод 2 2 3 3 2" xfId="3507"/>
    <cellStyle name="Вывод 2 2 3 3 2 2" xfId="6122"/>
    <cellStyle name="Вывод 2 2 3 3 3" xfId="4600"/>
    <cellStyle name="Вывод 2 2 3 4" xfId="2329"/>
    <cellStyle name="Вывод 2 2 3 4 2" xfId="3799"/>
    <cellStyle name="Вывод 2 2 3 4 2 2" xfId="6414"/>
    <cellStyle name="Вывод 2 2 3 4 3" xfId="4892"/>
    <cellStyle name="Вывод 2 2 3 5" xfId="2880"/>
    <cellStyle name="Вывод 2 2 3 5 2" xfId="5548"/>
    <cellStyle name="Вывод 2 2 3 6" xfId="2580"/>
    <cellStyle name="Вывод 2 2 4" xfId="868"/>
    <cellStyle name="Вывод 2 2 4 2" xfId="2091"/>
    <cellStyle name="Вывод 2 2 4 2 2" xfId="3561"/>
    <cellStyle name="Вывод 2 2 4 2 2 2" xfId="6176"/>
    <cellStyle name="Вывод 2 2 4 2 3" xfId="4654"/>
    <cellStyle name="Вывод 2 2 4 3" xfId="2382"/>
    <cellStyle name="Вывод 2 2 4 3 2" xfId="3852"/>
    <cellStyle name="Вывод 2 2 4 3 2 2" xfId="6467"/>
    <cellStyle name="Вывод 2 2 4 3 3" xfId="4945"/>
    <cellStyle name="Вывод 2 2 4 4" xfId="2933"/>
    <cellStyle name="Вывод 2 2 4 4 2" xfId="5601"/>
    <cellStyle name="Вывод 2 2 4 5" xfId="4054"/>
    <cellStyle name="Вывод 2 2 5" xfId="787"/>
    <cellStyle name="Вывод 2 2 5 2" xfId="2015"/>
    <cellStyle name="Вывод 2 2 5 2 2" xfId="3485"/>
    <cellStyle name="Вывод 2 2 5 2 2 2" xfId="6100"/>
    <cellStyle name="Вывод 2 2 5 2 3" xfId="4578"/>
    <cellStyle name="Вывод 2 2 5 3" xfId="1743"/>
    <cellStyle name="Вывод 2 2 5 3 2" xfId="3213"/>
    <cellStyle name="Вывод 2 2 5 3 2 2" xfId="5828"/>
    <cellStyle name="Вывод 2 2 5 3 3" xfId="4306"/>
    <cellStyle name="Вывод 2 2 5 4" xfId="2564"/>
    <cellStyle name="Вывод 2 2 5 4 2" xfId="5348"/>
    <cellStyle name="Вывод 2 2 5 5" xfId="1554"/>
    <cellStyle name="Вывод 2 2 6" xfId="1062"/>
    <cellStyle name="Вывод 2 2 6 2" xfId="2245"/>
    <cellStyle name="Вывод 2 2 6 2 2" xfId="3715"/>
    <cellStyle name="Вывод 2 2 6 2 2 2" xfId="6330"/>
    <cellStyle name="Вывод 2 2 6 2 3" xfId="4808"/>
    <cellStyle name="Вывод 2 2 6 3" xfId="2523"/>
    <cellStyle name="Вывод 2 2 6 3 2" xfId="3993"/>
    <cellStyle name="Вывод 2 2 6 3 2 2" xfId="6608"/>
    <cellStyle name="Вывод 2 2 6 3 3" xfId="5086"/>
    <cellStyle name="Вывод 2 2 6 4" xfId="3095"/>
    <cellStyle name="Вывод 2 2 6 4 2" xfId="5744"/>
    <cellStyle name="Вывод 2 2 6 5" xfId="4204"/>
    <cellStyle name="Вывод 2 2 7" xfId="1200"/>
    <cellStyle name="Вывод 2 2 7 2" xfId="2293"/>
    <cellStyle name="Вывод 2 2 7 2 2" xfId="3763"/>
    <cellStyle name="Вывод 2 2 7 2 2 2" xfId="6378"/>
    <cellStyle name="Вывод 2 2 7 2 3" xfId="4856"/>
    <cellStyle name="Вывод 2 2 7 3" xfId="2532"/>
    <cellStyle name="Вывод 2 2 7 3 2" xfId="4002"/>
    <cellStyle name="Вывод 2 2 7 3 2 2" xfId="6617"/>
    <cellStyle name="Вывод 2 2 7 3 3" xfId="5095"/>
    <cellStyle name="Вывод 2 2 7 4" xfId="3139"/>
    <cellStyle name="Вывод 2 2 7 4 2" xfId="5761"/>
    <cellStyle name="Вывод 2 2 7 5" xfId="4216"/>
    <cellStyle name="Вывод 2 2 8" xfId="1216"/>
    <cellStyle name="Вывод 2 2 8 2" xfId="2309"/>
    <cellStyle name="Вывод 2 2 8 2 2" xfId="3779"/>
    <cellStyle name="Вывод 2 2 8 2 2 2" xfId="6394"/>
    <cellStyle name="Вывод 2 2 8 2 3" xfId="4872"/>
    <cellStyle name="Вывод 2 2 8 3" xfId="2548"/>
    <cellStyle name="Вывод 2 2 8 3 2" xfId="4018"/>
    <cellStyle name="Вывод 2 2 8 3 2 2" xfId="6633"/>
    <cellStyle name="Вывод 2 2 8 3 3" xfId="5111"/>
    <cellStyle name="Вывод 2 2 8 4" xfId="3155"/>
    <cellStyle name="Вывод 2 2 8 4 2" xfId="5777"/>
    <cellStyle name="Вывод 2 2 8 5" xfId="4232"/>
    <cellStyle name="Вывод 2 2 9" xfId="1763"/>
    <cellStyle name="Вывод 2 2 9 2" xfId="3233"/>
    <cellStyle name="Вывод 2 2 9 2 2" xfId="5848"/>
    <cellStyle name="Вывод 2 2 9 3" xfId="4326"/>
    <cellStyle name="Вывод 2 3" xfId="260"/>
    <cellStyle name="Вывод 2 3 2" xfId="283"/>
    <cellStyle name="Вывод 2 3 2 2" xfId="466"/>
    <cellStyle name="Вывод 2 3 2 2 2" xfId="1896"/>
    <cellStyle name="Вывод 2 3 2 2 2 2" xfId="3366"/>
    <cellStyle name="Вывод 2 3 2 2 2 2 2" xfId="5981"/>
    <cellStyle name="Вывод 2 3 2 2 2 3" xfId="4459"/>
    <cellStyle name="Вывод 2 3 2 2 3" xfId="2229"/>
    <cellStyle name="Вывод 2 3 2 2 3 2" xfId="3699"/>
    <cellStyle name="Вывод 2 3 2 2 3 2 2" xfId="6314"/>
    <cellStyle name="Вывод 2 3 2 2 3 3" xfId="4792"/>
    <cellStyle name="Вывод 2 3 2 2 4" xfId="2863"/>
    <cellStyle name="Вывод 2 3 2 2 4 2" xfId="5531"/>
    <cellStyle name="Вывод 2 3 2 2 5" xfId="3103"/>
    <cellStyle name="Вывод 2 3 2 3" xfId="1801"/>
    <cellStyle name="Вывод 2 3 2 3 2" xfId="3271"/>
    <cellStyle name="Вывод 2 3 2 3 2 2" xfId="5886"/>
    <cellStyle name="Вывод 2 3 2 3 3" xfId="4364"/>
    <cellStyle name="Вывод 2 3 2 4" xfId="1931"/>
    <cellStyle name="Вывод 2 3 2 4 2" xfId="3401"/>
    <cellStyle name="Вывод 2 3 2 4 2 2" xfId="6016"/>
    <cellStyle name="Вывод 2 3 2 4 3" xfId="4494"/>
    <cellStyle name="Вывод 2 3 2 5" xfId="2677"/>
    <cellStyle name="Вывод 2 3 2 5 2" xfId="5414"/>
    <cellStyle name="Вывод 2 3 3" xfId="448"/>
    <cellStyle name="Вывод 2 3 3 2" xfId="1878"/>
    <cellStyle name="Вывод 2 3 3 2 2" xfId="3348"/>
    <cellStyle name="Вывод 2 3 3 2 2 2" xfId="5963"/>
    <cellStyle name="Вывод 2 3 3 2 3" xfId="4441"/>
    <cellStyle name="Вывод 2 3 3 3" xfId="2228"/>
    <cellStyle name="Вывод 2 3 3 3 2" xfId="3698"/>
    <cellStyle name="Вывод 2 3 3 3 2 2" xfId="6313"/>
    <cellStyle name="Вывод 2 3 3 3 3" xfId="4791"/>
    <cellStyle name="Вывод 2 3 3 4" xfId="2856"/>
    <cellStyle name="Вывод 2 3 3 4 2" xfId="5527"/>
    <cellStyle name="Вывод 2 3 3 5" xfId="3075"/>
    <cellStyle name="Вывод 2 3 4" xfId="1778"/>
    <cellStyle name="Вывод 2 3 4 2" xfId="3248"/>
    <cellStyle name="Вывод 2 3 4 2 2" xfId="5863"/>
    <cellStyle name="Вывод 2 3 4 3" xfId="4341"/>
    <cellStyle name="Вывод 2 3 5" xfId="1973"/>
    <cellStyle name="Вывод 2 3 5 2" xfId="3443"/>
    <cellStyle name="Вывод 2 3 5 2 2" xfId="6058"/>
    <cellStyle name="Вывод 2 3 5 3" xfId="4536"/>
    <cellStyle name="Вывод 2 3 6" xfId="2829"/>
    <cellStyle name="Вывод 2 3 6 2" xfId="5508"/>
    <cellStyle name="Вывод 2 4" xfId="277"/>
    <cellStyle name="Вывод 2 4 2" xfId="460"/>
    <cellStyle name="Вывод 2 4 2 2" xfId="1890"/>
    <cellStyle name="Вывод 2 4 2 2 2" xfId="3360"/>
    <cellStyle name="Вывод 2 4 2 2 2 2" xfId="5975"/>
    <cellStyle name="Вывод 2 4 2 2 3" xfId="4453"/>
    <cellStyle name="Вывод 2 4 2 3" xfId="2256"/>
    <cellStyle name="Вывод 2 4 2 3 2" xfId="3726"/>
    <cellStyle name="Вывод 2 4 2 3 2 2" xfId="6341"/>
    <cellStyle name="Вывод 2 4 2 3 3" xfId="4819"/>
    <cellStyle name="Вывод 2 4 2 4" xfId="2802"/>
    <cellStyle name="Вывод 2 4 2 4 2" xfId="5488"/>
    <cellStyle name="Вывод 2 4 2 5" xfId="2764"/>
    <cellStyle name="Вывод 2 4 3" xfId="1795"/>
    <cellStyle name="Вывод 2 4 3 2" xfId="3265"/>
    <cellStyle name="Вывод 2 4 3 2 2" xfId="5880"/>
    <cellStyle name="Вывод 2 4 3 3" xfId="4358"/>
    <cellStyle name="Вывод 2 4 4" xfId="1834"/>
    <cellStyle name="Вывод 2 4 4 2" xfId="3304"/>
    <cellStyle name="Вывод 2 4 4 2 2" xfId="5919"/>
    <cellStyle name="Вывод 2 4 4 3" xfId="4397"/>
    <cellStyle name="Вывод 2 4 5" xfId="2578"/>
    <cellStyle name="Вывод 2 4 5 2" xfId="5356"/>
    <cellStyle name="Вывод 2 5" xfId="392"/>
    <cellStyle name="Вывод 2 5 2" xfId="1844"/>
    <cellStyle name="Вывод 2 5 2 2" xfId="3314"/>
    <cellStyle name="Вывод 2 5 2 2 2" xfId="5929"/>
    <cellStyle name="Вывод 2 5 2 3" xfId="4407"/>
    <cellStyle name="Вывод 2 5 3" xfId="2004"/>
    <cellStyle name="Вывод 2 5 3 2" xfId="3474"/>
    <cellStyle name="Вывод 2 5 3 2 2" xfId="6089"/>
    <cellStyle name="Вывод 2 5 3 3" xfId="4567"/>
    <cellStyle name="Вывод 2 5 4" xfId="2867"/>
    <cellStyle name="Вывод 2 5 4 2" xfId="5535"/>
    <cellStyle name="Вывод 2 5 5" xfId="2698"/>
    <cellStyle name="Вывод 2 6" xfId="1719"/>
    <cellStyle name="Вывод 2 6 2" xfId="3189"/>
    <cellStyle name="Вывод 2 6 2 2" xfId="5804"/>
    <cellStyle name="Вывод 2 6 3" xfId="4282"/>
    <cellStyle name="Вывод 2 7" xfId="2219"/>
    <cellStyle name="Вывод 2 7 2" xfId="3689"/>
    <cellStyle name="Вывод 2 7 2 2" xfId="6304"/>
    <cellStyle name="Вывод 2 7 3" xfId="4782"/>
    <cellStyle name="Вывод 2 8" xfId="2810"/>
    <cellStyle name="Вывод 2 8 2" xfId="5494"/>
    <cellStyle name="Вывод 3" xfId="125"/>
    <cellStyle name="Вывод 3 2" xfId="251"/>
    <cellStyle name="Вывод 3 2 10" xfId="2285"/>
    <cellStyle name="Вывод 3 2 10 2" xfId="3755"/>
    <cellStyle name="Вывод 3 2 10 2 2" xfId="6370"/>
    <cellStyle name="Вывод 3 2 10 3" xfId="4848"/>
    <cellStyle name="Вывод 3 2 11" xfId="2669"/>
    <cellStyle name="Вывод 3 2 11 2" xfId="5408"/>
    <cellStyle name="Вывод 3 2 2" xfId="441"/>
    <cellStyle name="Вывод 3 2 2 2" xfId="842"/>
    <cellStyle name="Вывод 3 2 2 2 2" xfId="979"/>
    <cellStyle name="Вывод 3 2 2 2 2 2" xfId="2202"/>
    <cellStyle name="Вывод 3 2 2 2 2 2 2" xfId="3672"/>
    <cellStyle name="Вывод 3 2 2 2 2 2 2 2" xfId="6287"/>
    <cellStyle name="Вывод 3 2 2 2 2 2 3" xfId="4765"/>
    <cellStyle name="Вывод 3 2 2 2 2 3" xfId="2493"/>
    <cellStyle name="Вывод 3 2 2 2 2 3 2" xfId="3963"/>
    <cellStyle name="Вывод 3 2 2 2 2 3 2 2" xfId="6578"/>
    <cellStyle name="Вывод 3 2 2 2 2 3 3" xfId="5056"/>
    <cellStyle name="Вывод 3 2 2 2 2 4" xfId="3044"/>
    <cellStyle name="Вывод 3 2 2 2 2 4 2" xfId="5712"/>
    <cellStyle name="Вывод 3 2 2 2 2 5" xfId="4165"/>
    <cellStyle name="Вывод 3 2 2 2 3" xfId="2068"/>
    <cellStyle name="Вывод 3 2 2 2 3 2" xfId="3538"/>
    <cellStyle name="Вывод 3 2 2 2 3 2 2" xfId="6153"/>
    <cellStyle name="Вывод 3 2 2 2 3 3" xfId="4631"/>
    <cellStyle name="Вывод 3 2 2 2 4" xfId="2360"/>
    <cellStyle name="Вывод 3 2 2 2 4 2" xfId="3830"/>
    <cellStyle name="Вывод 3 2 2 2 4 2 2" xfId="6445"/>
    <cellStyle name="Вывод 3 2 2 2 4 3" xfId="4923"/>
    <cellStyle name="Вывод 3 2 2 2 5" xfId="2911"/>
    <cellStyle name="Вывод 3 2 2 2 5 2" xfId="5579"/>
    <cellStyle name="Вывод 3 2 2 2 6" xfId="4032"/>
    <cellStyle name="Вывод 3 2 2 3" xfId="910"/>
    <cellStyle name="Вывод 3 2 2 3 2" xfId="2133"/>
    <cellStyle name="Вывод 3 2 2 3 2 2" xfId="3603"/>
    <cellStyle name="Вывод 3 2 2 3 2 2 2" xfId="6218"/>
    <cellStyle name="Вывод 3 2 2 3 2 3" xfId="4696"/>
    <cellStyle name="Вывод 3 2 2 3 3" xfId="2424"/>
    <cellStyle name="Вывод 3 2 2 3 3 2" xfId="3894"/>
    <cellStyle name="Вывод 3 2 2 3 3 2 2" xfId="6509"/>
    <cellStyle name="Вывод 3 2 2 3 3 3" xfId="4987"/>
    <cellStyle name="Вывод 3 2 2 3 4" xfId="2975"/>
    <cellStyle name="Вывод 3 2 2 3 4 2" xfId="5643"/>
    <cellStyle name="Вывод 3 2 2 3 5" xfId="4096"/>
    <cellStyle name="Вывод 3 2 2 4" xfId="1871"/>
    <cellStyle name="Вывод 3 2 2 4 2" xfId="3341"/>
    <cellStyle name="Вывод 3 2 2 4 2 2" xfId="5956"/>
    <cellStyle name="Вывод 3 2 2 4 3" xfId="4434"/>
    <cellStyle name="Вывод 3 2 2 5" xfId="1967"/>
    <cellStyle name="Вывод 3 2 2 5 2" xfId="3437"/>
    <cellStyle name="Вывод 3 2 2 5 2 2" xfId="6052"/>
    <cellStyle name="Вывод 3 2 2 5 3" xfId="4530"/>
    <cellStyle name="Вывод 3 2 2 6" xfId="2800"/>
    <cellStyle name="Вывод 3 2 2 6 2" xfId="5486"/>
    <cellStyle name="Вывод 3 2 2 7" xfId="3101"/>
    <cellStyle name="Вывод 3 2 3" xfId="819"/>
    <cellStyle name="Вывод 3 2 3 2" xfId="945"/>
    <cellStyle name="Вывод 3 2 3 2 2" xfId="2168"/>
    <cellStyle name="Вывод 3 2 3 2 2 2" xfId="3638"/>
    <cellStyle name="Вывод 3 2 3 2 2 2 2" xfId="6253"/>
    <cellStyle name="Вывод 3 2 3 2 2 3" xfId="4731"/>
    <cellStyle name="Вывод 3 2 3 2 3" xfId="2459"/>
    <cellStyle name="Вывод 3 2 3 2 3 2" xfId="3929"/>
    <cellStyle name="Вывод 3 2 3 2 3 2 2" xfId="6544"/>
    <cellStyle name="Вывод 3 2 3 2 3 3" xfId="5022"/>
    <cellStyle name="Вывод 3 2 3 2 4" xfId="3010"/>
    <cellStyle name="Вывод 3 2 3 2 4 2" xfId="5678"/>
    <cellStyle name="Вывод 3 2 3 2 5" xfId="4131"/>
    <cellStyle name="Вывод 3 2 3 3" xfId="2045"/>
    <cellStyle name="Вывод 3 2 3 3 2" xfId="3515"/>
    <cellStyle name="Вывод 3 2 3 3 2 2" xfId="6130"/>
    <cellStyle name="Вывод 3 2 3 3 3" xfId="4608"/>
    <cellStyle name="Вывод 3 2 3 4" xfId="2337"/>
    <cellStyle name="Вывод 3 2 3 4 2" xfId="3807"/>
    <cellStyle name="Вывод 3 2 3 4 2 2" xfId="6422"/>
    <cellStyle name="Вывод 3 2 3 4 3" xfId="4900"/>
    <cellStyle name="Вывод 3 2 3 5" xfId="2888"/>
    <cellStyle name="Вывод 3 2 3 5 2" xfId="5556"/>
    <cellStyle name="Вывод 3 2 3 6" xfId="2837"/>
    <cellStyle name="Вывод 3 2 4" xfId="876"/>
    <cellStyle name="Вывод 3 2 4 2" xfId="2099"/>
    <cellStyle name="Вывод 3 2 4 2 2" xfId="3569"/>
    <cellStyle name="Вывод 3 2 4 2 2 2" xfId="6184"/>
    <cellStyle name="Вывод 3 2 4 2 3" xfId="4662"/>
    <cellStyle name="Вывод 3 2 4 3" xfId="2390"/>
    <cellStyle name="Вывод 3 2 4 3 2" xfId="3860"/>
    <cellStyle name="Вывод 3 2 4 3 2 2" xfId="6475"/>
    <cellStyle name="Вывод 3 2 4 3 3" xfId="4953"/>
    <cellStyle name="Вывод 3 2 4 4" xfId="2941"/>
    <cellStyle name="Вывод 3 2 4 4 2" xfId="5609"/>
    <cellStyle name="Вывод 3 2 4 5" xfId="4062"/>
    <cellStyle name="Вывод 3 2 5" xfId="792"/>
    <cellStyle name="Вывод 3 2 5 2" xfId="2020"/>
    <cellStyle name="Вывод 3 2 5 2 2" xfId="3490"/>
    <cellStyle name="Вывод 3 2 5 2 2 2" xfId="6105"/>
    <cellStyle name="Вывод 3 2 5 2 3" xfId="4583"/>
    <cellStyle name="Вывод 3 2 5 3" xfId="1712"/>
    <cellStyle name="Вывод 3 2 5 3 2" xfId="3182"/>
    <cellStyle name="Вывод 3 2 5 3 2 2" xfId="5797"/>
    <cellStyle name="Вывод 3 2 5 3 3" xfId="4275"/>
    <cellStyle name="Вывод 3 2 5 4" xfId="2620"/>
    <cellStyle name="Вывод 3 2 5 4 2" xfId="5387"/>
    <cellStyle name="Вывод 3 2 5 5" xfId="2685"/>
    <cellStyle name="Вывод 3 2 6" xfId="1057"/>
    <cellStyle name="Вывод 3 2 6 2" xfId="2240"/>
    <cellStyle name="Вывод 3 2 6 2 2" xfId="3710"/>
    <cellStyle name="Вывод 3 2 6 2 2 2" xfId="6325"/>
    <cellStyle name="Вывод 3 2 6 2 3" xfId="4803"/>
    <cellStyle name="Вывод 3 2 6 3" xfId="2518"/>
    <cellStyle name="Вывод 3 2 6 3 2" xfId="3988"/>
    <cellStyle name="Вывод 3 2 6 3 2 2" xfId="6603"/>
    <cellStyle name="Вывод 3 2 6 3 3" xfId="5081"/>
    <cellStyle name="Вывод 3 2 6 4" xfId="3090"/>
    <cellStyle name="Вывод 3 2 6 4 2" xfId="5739"/>
    <cellStyle name="Вывод 3 2 6 5" xfId="4199"/>
    <cellStyle name="Вывод 3 2 7" xfId="1208"/>
    <cellStyle name="Вывод 3 2 7 2" xfId="2301"/>
    <cellStyle name="Вывод 3 2 7 2 2" xfId="3771"/>
    <cellStyle name="Вывод 3 2 7 2 2 2" xfId="6386"/>
    <cellStyle name="Вывод 3 2 7 2 3" xfId="4864"/>
    <cellStyle name="Вывод 3 2 7 3" xfId="2540"/>
    <cellStyle name="Вывод 3 2 7 3 2" xfId="4010"/>
    <cellStyle name="Вывод 3 2 7 3 2 2" xfId="6625"/>
    <cellStyle name="Вывод 3 2 7 3 3" xfId="5103"/>
    <cellStyle name="Вывод 3 2 7 4" xfId="3147"/>
    <cellStyle name="Вывод 3 2 7 4 2" xfId="5769"/>
    <cellStyle name="Вывод 3 2 7 5" xfId="4224"/>
    <cellStyle name="Вывод 3 2 8" xfId="1224"/>
    <cellStyle name="Вывод 3 2 8 2" xfId="2317"/>
    <cellStyle name="Вывод 3 2 8 2 2" xfId="3787"/>
    <cellStyle name="Вывод 3 2 8 2 2 2" xfId="6402"/>
    <cellStyle name="Вывод 3 2 8 2 3" xfId="4880"/>
    <cellStyle name="Вывод 3 2 8 3" xfId="2556"/>
    <cellStyle name="Вывод 3 2 8 3 2" xfId="4026"/>
    <cellStyle name="Вывод 3 2 8 3 2 2" xfId="6641"/>
    <cellStyle name="Вывод 3 2 8 3 3" xfId="5119"/>
    <cellStyle name="Вывод 3 2 8 4" xfId="3163"/>
    <cellStyle name="Вывод 3 2 8 4 2" xfId="5785"/>
    <cellStyle name="Вывод 3 2 8 5" xfId="4240"/>
    <cellStyle name="Вывод 3 2 9" xfId="1769"/>
    <cellStyle name="Вывод 3 2 9 2" xfId="3239"/>
    <cellStyle name="Вывод 3 2 9 2 2" xfId="5854"/>
    <cellStyle name="Вывод 3 2 9 3" xfId="4332"/>
    <cellStyle name="Вывод 3 3" xfId="268"/>
    <cellStyle name="Вывод 3 3 2" xfId="297"/>
    <cellStyle name="Вывод 3 3 2 2" xfId="477"/>
    <cellStyle name="Вывод 3 3 2 2 2" xfId="1907"/>
    <cellStyle name="Вывод 3 3 2 2 2 2" xfId="3377"/>
    <cellStyle name="Вывод 3 3 2 2 2 2 2" xfId="5992"/>
    <cellStyle name="Вывод 3 3 2 2 2 3" xfId="4470"/>
    <cellStyle name="Вывод 3 3 2 2 3" xfId="2005"/>
    <cellStyle name="Вывод 3 3 2 2 3 2" xfId="3475"/>
    <cellStyle name="Вывод 3 3 2 2 3 2 2" xfId="6090"/>
    <cellStyle name="Вывод 3 3 2 2 3 3" xfId="4568"/>
    <cellStyle name="Вывод 3 3 2 2 4" xfId="2703"/>
    <cellStyle name="Вывод 3 3 2 2 4 2" xfId="5429"/>
    <cellStyle name="Вывод 3 3 2 2 5" xfId="2687"/>
    <cellStyle name="Вывод 3 3 2 3" xfId="1815"/>
    <cellStyle name="Вывод 3 3 2 3 2" xfId="3285"/>
    <cellStyle name="Вывод 3 3 2 3 2 2" xfId="5900"/>
    <cellStyle name="Вывод 3 3 2 3 3" xfId="4378"/>
    <cellStyle name="Вывод 3 3 2 4" xfId="2003"/>
    <cellStyle name="Вывод 3 3 2 4 2" xfId="3473"/>
    <cellStyle name="Вывод 3 3 2 4 2 2" xfId="6088"/>
    <cellStyle name="Вывод 3 3 2 4 3" xfId="4566"/>
    <cellStyle name="Вывод 3 3 2 5" xfId="2866"/>
    <cellStyle name="Вывод 3 3 2 5 2" xfId="5534"/>
    <cellStyle name="Вывод 3 3 3" xfId="454"/>
    <cellStyle name="Вывод 3 3 3 2" xfId="1884"/>
    <cellStyle name="Вывод 3 3 3 2 2" xfId="3354"/>
    <cellStyle name="Вывод 3 3 3 2 2 2" xfId="5969"/>
    <cellStyle name="Вывод 3 3 3 2 3" xfId="4447"/>
    <cellStyle name="Вывод 3 3 3 3" xfId="1991"/>
    <cellStyle name="Вывод 3 3 3 3 2" xfId="3461"/>
    <cellStyle name="Вывод 3 3 3 3 2 2" xfId="6076"/>
    <cellStyle name="Вывод 3 3 3 3 3" xfId="4554"/>
    <cellStyle name="Вывод 3 3 3 4" xfId="1555"/>
    <cellStyle name="Вывод 3 3 3 4 2" xfId="5332"/>
    <cellStyle name="Вывод 3 3 3 5" xfId="3077"/>
    <cellStyle name="Вывод 3 3 4" xfId="1786"/>
    <cellStyle name="Вывод 3 3 4 2" xfId="3256"/>
    <cellStyle name="Вывод 3 3 4 2 2" xfId="5871"/>
    <cellStyle name="Вывод 3 3 4 3" xfId="4349"/>
    <cellStyle name="Вывод 3 3 5" xfId="1994"/>
    <cellStyle name="Вывод 3 3 5 2" xfId="3464"/>
    <cellStyle name="Вывод 3 3 5 2 2" xfId="6079"/>
    <cellStyle name="Вывод 3 3 5 3" xfId="4557"/>
    <cellStyle name="Вывод 3 3 6" xfId="2853"/>
    <cellStyle name="Вывод 3 3 6 2" xfId="5525"/>
    <cellStyle name="Вывод 3 4" xfId="290"/>
    <cellStyle name="Вывод 3 4 2" xfId="471"/>
    <cellStyle name="Вывод 3 4 2 2" xfId="1901"/>
    <cellStyle name="Вывод 3 4 2 2 2" xfId="3371"/>
    <cellStyle name="Вывод 3 4 2 2 2 2" xfId="5986"/>
    <cellStyle name="Вывод 3 4 2 2 3" xfId="4464"/>
    <cellStyle name="Вывод 3 4 2 3" xfId="1956"/>
    <cellStyle name="Вывод 3 4 2 3 2" xfId="3426"/>
    <cellStyle name="Вывод 3 4 2 3 2 2" xfId="6041"/>
    <cellStyle name="Вывод 3 4 2 3 3" xfId="4519"/>
    <cellStyle name="Вывод 3 4 2 4" xfId="2795"/>
    <cellStyle name="Вывод 3 4 2 4 2" xfId="5482"/>
    <cellStyle name="Вывод 3 4 2 5" xfId="3113"/>
    <cellStyle name="Вывод 3 4 3" xfId="1808"/>
    <cellStyle name="Вывод 3 4 3 2" xfId="3278"/>
    <cellStyle name="Вывод 3 4 3 2 2" xfId="5893"/>
    <cellStyle name="Вывод 3 4 3 3" xfId="4371"/>
    <cellStyle name="Вывод 3 4 4" xfId="1964"/>
    <cellStyle name="Вывод 3 4 4 2" xfId="3434"/>
    <cellStyle name="Вывод 3 4 4 2 2" xfId="6049"/>
    <cellStyle name="Вывод 3 4 4 3" xfId="4527"/>
    <cellStyle name="Вывод 3 4 5" xfId="2820"/>
    <cellStyle name="Вывод 3 4 5 2" xfId="5500"/>
    <cellStyle name="Вывод 3 5" xfId="413"/>
    <cellStyle name="Вывод 3 5 2" xfId="1853"/>
    <cellStyle name="Вывод 3 5 2 2" xfId="3323"/>
    <cellStyle name="Вывод 3 5 2 2 2" xfId="5938"/>
    <cellStyle name="Вывод 3 5 2 3" xfId="4416"/>
    <cellStyle name="Вывод 3 5 3" xfId="1982"/>
    <cellStyle name="Вывод 3 5 3 2" xfId="3452"/>
    <cellStyle name="Вывод 3 5 3 2 2" xfId="6067"/>
    <cellStyle name="Вывод 3 5 3 3" xfId="4545"/>
    <cellStyle name="Вывод 3 5 4" xfId="2841"/>
    <cellStyle name="Вывод 3 5 4 2" xfId="5516"/>
    <cellStyle name="Вывод 3 5 5" xfId="2786"/>
    <cellStyle name="Вывод 3 6" xfId="1735"/>
    <cellStyle name="Вывод 3 6 2" xfId="3205"/>
    <cellStyle name="Вывод 3 6 2 2" xfId="5820"/>
    <cellStyle name="Вывод 3 6 3" xfId="4298"/>
    <cellStyle name="Вывод 3 7" xfId="1980"/>
    <cellStyle name="Вывод 3 7 2" xfId="3450"/>
    <cellStyle name="Вывод 3 7 2 2" xfId="6065"/>
    <cellStyle name="Вывод 3 7 3" xfId="4543"/>
    <cellStyle name="Вывод 3 8" xfId="2838"/>
    <cellStyle name="Вывод 3 8 2" xfId="5514"/>
    <cellStyle name="Вывод 4" xfId="171"/>
    <cellStyle name="Вывод 4 10" xfId="1995"/>
    <cellStyle name="Вывод 4 10 2" xfId="3465"/>
    <cellStyle name="Вывод 4 10 2 2" xfId="6080"/>
    <cellStyle name="Вывод 4 10 3" xfId="4558"/>
    <cellStyle name="Вывод 4 11" xfId="2854"/>
    <cellStyle name="Вывод 4 11 2" xfId="5526"/>
    <cellStyle name="Вывод 4 2" xfId="419"/>
    <cellStyle name="Вывод 4 2 2" xfId="827"/>
    <cellStyle name="Вывод 4 2 2 2" xfId="964"/>
    <cellStyle name="Вывод 4 2 2 2 2" xfId="2187"/>
    <cellStyle name="Вывод 4 2 2 2 2 2" xfId="3657"/>
    <cellStyle name="Вывод 4 2 2 2 2 2 2" xfId="6272"/>
    <cellStyle name="Вывод 4 2 2 2 2 3" xfId="4750"/>
    <cellStyle name="Вывод 4 2 2 2 3" xfId="2478"/>
    <cellStyle name="Вывод 4 2 2 2 3 2" xfId="3948"/>
    <cellStyle name="Вывод 4 2 2 2 3 2 2" xfId="6563"/>
    <cellStyle name="Вывод 4 2 2 2 3 3" xfId="5041"/>
    <cellStyle name="Вывод 4 2 2 2 4" xfId="3029"/>
    <cellStyle name="Вывод 4 2 2 2 4 2" xfId="5697"/>
    <cellStyle name="Вывод 4 2 2 2 5" xfId="4150"/>
    <cellStyle name="Вывод 4 2 2 3" xfId="2053"/>
    <cellStyle name="Вывод 4 2 2 3 2" xfId="3523"/>
    <cellStyle name="Вывод 4 2 2 3 2 2" xfId="6138"/>
    <cellStyle name="Вывод 4 2 2 3 3" xfId="4616"/>
    <cellStyle name="Вывод 4 2 2 4" xfId="2345"/>
    <cellStyle name="Вывод 4 2 2 4 2" xfId="3815"/>
    <cellStyle name="Вывод 4 2 2 4 2 2" xfId="6430"/>
    <cellStyle name="Вывод 4 2 2 4 3" xfId="4908"/>
    <cellStyle name="Вывод 4 2 2 5" xfId="2896"/>
    <cellStyle name="Вывод 4 2 2 5 2" xfId="5564"/>
    <cellStyle name="Вывод 4 2 2 6" xfId="3060"/>
    <cellStyle name="Вывод 4 2 3" xfId="895"/>
    <cellStyle name="Вывод 4 2 3 2" xfId="2118"/>
    <cellStyle name="Вывод 4 2 3 2 2" xfId="3588"/>
    <cellStyle name="Вывод 4 2 3 2 2 2" xfId="6203"/>
    <cellStyle name="Вывод 4 2 3 2 3" xfId="4681"/>
    <cellStyle name="Вывод 4 2 3 3" xfId="2409"/>
    <cellStyle name="Вывод 4 2 3 3 2" xfId="3879"/>
    <cellStyle name="Вывод 4 2 3 3 2 2" xfId="6494"/>
    <cellStyle name="Вывод 4 2 3 3 3" xfId="4972"/>
    <cellStyle name="Вывод 4 2 3 4" xfId="2960"/>
    <cellStyle name="Вывод 4 2 3 4 2" xfId="5628"/>
    <cellStyle name="Вывод 4 2 3 5" xfId="4081"/>
    <cellStyle name="Вывод 4 2 4" xfId="1857"/>
    <cellStyle name="Вывод 4 2 4 2" xfId="3327"/>
    <cellStyle name="Вывод 4 2 4 2 2" xfId="5942"/>
    <cellStyle name="Вывод 4 2 4 3" xfId="4420"/>
    <cellStyle name="Вывод 4 2 5" xfId="1836"/>
    <cellStyle name="Вывод 4 2 5 2" xfId="3306"/>
    <cellStyle name="Вывод 4 2 5 2 2" xfId="5921"/>
    <cellStyle name="Вывод 4 2 5 3" xfId="4399"/>
    <cellStyle name="Вывод 4 2 6" xfId="2601"/>
    <cellStyle name="Вывод 4 2 6 2" xfId="5373"/>
    <cellStyle name="Вывод 4 2 7" xfId="3119"/>
    <cellStyle name="Вывод 4 3" xfId="804"/>
    <cellStyle name="Вывод 4 3 2" xfId="930"/>
    <cellStyle name="Вывод 4 3 2 2" xfId="2153"/>
    <cellStyle name="Вывод 4 3 2 2 2" xfId="3623"/>
    <cellStyle name="Вывод 4 3 2 2 2 2" xfId="6238"/>
    <cellStyle name="Вывод 4 3 2 2 3" xfId="4716"/>
    <cellStyle name="Вывод 4 3 2 3" xfId="2444"/>
    <cellStyle name="Вывод 4 3 2 3 2" xfId="3914"/>
    <cellStyle name="Вывод 4 3 2 3 2 2" xfId="6529"/>
    <cellStyle name="Вывод 4 3 2 3 3" xfId="5007"/>
    <cellStyle name="Вывод 4 3 2 4" xfId="2995"/>
    <cellStyle name="Вывод 4 3 2 4 2" xfId="5663"/>
    <cellStyle name="Вывод 4 3 2 5" xfId="4116"/>
    <cellStyle name="Вывод 4 3 3" xfId="2030"/>
    <cellStyle name="Вывод 4 3 3 2" xfId="3500"/>
    <cellStyle name="Вывод 4 3 3 2 2" xfId="6115"/>
    <cellStyle name="Вывод 4 3 3 3" xfId="4593"/>
    <cellStyle name="Вывод 4 3 4" xfId="2322"/>
    <cellStyle name="Вывод 4 3 4 2" xfId="3792"/>
    <cellStyle name="Вывод 4 3 4 2 2" xfId="6407"/>
    <cellStyle name="Вывод 4 3 4 3" xfId="4885"/>
    <cellStyle name="Вывод 4 3 5" xfId="2873"/>
    <cellStyle name="Вывод 4 3 5 2" xfId="5541"/>
    <cellStyle name="Вывод 4 3 6" xfId="2792"/>
    <cellStyle name="Вывод 4 4" xfId="861"/>
    <cellStyle name="Вывод 4 4 2" xfId="2084"/>
    <cellStyle name="Вывод 4 4 2 2" xfId="3554"/>
    <cellStyle name="Вывод 4 4 2 2 2" xfId="6169"/>
    <cellStyle name="Вывод 4 4 2 3" xfId="4647"/>
    <cellStyle name="Вывод 4 4 3" xfId="2375"/>
    <cellStyle name="Вывод 4 4 3 2" xfId="3845"/>
    <cellStyle name="Вывод 4 4 3 2 2" xfId="6460"/>
    <cellStyle name="Вывод 4 4 3 3" xfId="4938"/>
    <cellStyle name="Вывод 4 4 4" xfId="2926"/>
    <cellStyle name="Вывод 4 4 4 2" xfId="5594"/>
    <cellStyle name="Вывод 4 4 5" xfId="4047"/>
    <cellStyle name="Вывод 4 5" xfId="1052"/>
    <cellStyle name="Вывод 4 5 2" xfId="2235"/>
    <cellStyle name="Вывод 4 5 2 2" xfId="3705"/>
    <cellStyle name="Вывод 4 5 2 2 2" xfId="6320"/>
    <cellStyle name="Вывод 4 5 2 3" xfId="4798"/>
    <cellStyle name="Вывод 4 5 3" xfId="2513"/>
    <cellStyle name="Вывод 4 5 3 2" xfId="3983"/>
    <cellStyle name="Вывод 4 5 3 2 2" xfId="6598"/>
    <cellStyle name="Вывод 4 5 3 3" xfId="5076"/>
    <cellStyle name="Вывод 4 5 4" xfId="3085"/>
    <cellStyle name="Вывод 4 5 4 2" xfId="5734"/>
    <cellStyle name="Вывод 4 5 5" xfId="4194"/>
    <cellStyle name="Вывод 4 6" xfId="1066"/>
    <cellStyle name="Вывод 4 6 2" xfId="2249"/>
    <cellStyle name="Вывод 4 6 2 2" xfId="3719"/>
    <cellStyle name="Вывод 4 6 2 2 2" xfId="6334"/>
    <cellStyle name="Вывод 4 6 2 3" xfId="4812"/>
    <cellStyle name="Вывод 4 6 3" xfId="2527"/>
    <cellStyle name="Вывод 4 6 3 2" xfId="3997"/>
    <cellStyle name="Вывод 4 6 3 2 2" xfId="6612"/>
    <cellStyle name="Вывод 4 6 3 3" xfId="5090"/>
    <cellStyle name="Вывод 4 6 4" xfId="3099"/>
    <cellStyle name="Вывод 4 6 4 2" xfId="5748"/>
    <cellStyle name="Вывод 4 6 5" xfId="4208"/>
    <cellStyle name="Вывод 4 7" xfId="1199"/>
    <cellStyle name="Вывод 4 7 2" xfId="2292"/>
    <cellStyle name="Вывод 4 7 2 2" xfId="3762"/>
    <cellStyle name="Вывод 4 7 2 2 2" xfId="6377"/>
    <cellStyle name="Вывод 4 7 2 3" xfId="4855"/>
    <cellStyle name="Вывод 4 7 3" xfId="2531"/>
    <cellStyle name="Вывод 4 7 3 2" xfId="4001"/>
    <cellStyle name="Вывод 4 7 3 2 2" xfId="6616"/>
    <cellStyle name="Вывод 4 7 3 3" xfId="5094"/>
    <cellStyle name="Вывод 4 7 4" xfId="3138"/>
    <cellStyle name="Вывод 4 7 4 2" xfId="5760"/>
    <cellStyle name="Вывод 4 7 5" xfId="4215"/>
    <cellStyle name="Вывод 4 8" xfId="1215"/>
    <cellStyle name="Вывод 4 8 2" xfId="2308"/>
    <cellStyle name="Вывод 4 8 2 2" xfId="3778"/>
    <cellStyle name="Вывод 4 8 2 2 2" xfId="6393"/>
    <cellStyle name="Вывод 4 8 2 3" xfId="4871"/>
    <cellStyle name="Вывод 4 8 3" xfId="2547"/>
    <cellStyle name="Вывод 4 8 3 2" xfId="4017"/>
    <cellStyle name="Вывод 4 8 3 2 2" xfId="6632"/>
    <cellStyle name="Вывод 4 8 3 3" xfId="5110"/>
    <cellStyle name="Вывод 4 8 4" xfId="3154"/>
    <cellStyle name="Вывод 4 8 4 2" xfId="5776"/>
    <cellStyle name="Вывод 4 8 5" xfId="4231"/>
    <cellStyle name="Вывод 4 9" xfId="1746"/>
    <cellStyle name="Вывод 4 9 2" xfId="3216"/>
    <cellStyle name="Вывод 4 9 2 2" xfId="5831"/>
    <cellStyle name="Вывод 4 9 3" xfId="4309"/>
    <cellStyle name="Вывод 5" xfId="222"/>
    <cellStyle name="Вывод 5 2" xfId="427"/>
    <cellStyle name="Вывод 5 2 2" xfId="833"/>
    <cellStyle name="Вывод 5 2 2 2" xfId="970"/>
    <cellStyle name="Вывод 5 2 2 2 2" xfId="2193"/>
    <cellStyle name="Вывод 5 2 2 2 2 2" xfId="3663"/>
    <cellStyle name="Вывод 5 2 2 2 2 2 2" xfId="6278"/>
    <cellStyle name="Вывод 5 2 2 2 2 3" xfId="4756"/>
    <cellStyle name="Вывод 5 2 2 2 3" xfId="2484"/>
    <cellStyle name="Вывод 5 2 2 2 3 2" xfId="3954"/>
    <cellStyle name="Вывод 5 2 2 2 3 2 2" xfId="6569"/>
    <cellStyle name="Вывод 5 2 2 2 3 3" xfId="5047"/>
    <cellStyle name="Вывод 5 2 2 2 4" xfId="3035"/>
    <cellStyle name="Вывод 5 2 2 2 4 2" xfId="5703"/>
    <cellStyle name="Вывод 5 2 2 2 5" xfId="4156"/>
    <cellStyle name="Вывод 5 2 2 3" xfId="2059"/>
    <cellStyle name="Вывод 5 2 2 3 2" xfId="3529"/>
    <cellStyle name="Вывод 5 2 2 3 2 2" xfId="6144"/>
    <cellStyle name="Вывод 5 2 2 3 3" xfId="4622"/>
    <cellStyle name="Вывод 5 2 2 4" xfId="2351"/>
    <cellStyle name="Вывод 5 2 2 4 2" xfId="3821"/>
    <cellStyle name="Вывод 5 2 2 4 2 2" xfId="6436"/>
    <cellStyle name="Вывод 5 2 2 4 3" xfId="4914"/>
    <cellStyle name="Вывод 5 2 2 5" xfId="2902"/>
    <cellStyle name="Вывод 5 2 2 5 2" xfId="5570"/>
    <cellStyle name="Вывод 5 2 2 6" xfId="2575"/>
    <cellStyle name="Вывод 5 2 3" xfId="901"/>
    <cellStyle name="Вывод 5 2 3 2" xfId="2124"/>
    <cellStyle name="Вывод 5 2 3 2 2" xfId="3594"/>
    <cellStyle name="Вывод 5 2 3 2 2 2" xfId="6209"/>
    <cellStyle name="Вывод 5 2 3 2 3" xfId="4687"/>
    <cellStyle name="Вывод 5 2 3 3" xfId="2415"/>
    <cellStyle name="Вывод 5 2 3 3 2" xfId="3885"/>
    <cellStyle name="Вывод 5 2 3 3 2 2" xfId="6500"/>
    <cellStyle name="Вывод 5 2 3 3 3" xfId="4978"/>
    <cellStyle name="Вывод 5 2 3 4" xfId="2966"/>
    <cellStyle name="Вывод 5 2 3 4 2" xfId="5634"/>
    <cellStyle name="Вывод 5 2 3 5" xfId="4087"/>
    <cellStyle name="Вывод 5 2 4" xfId="1862"/>
    <cellStyle name="Вывод 5 2 4 2" xfId="3332"/>
    <cellStyle name="Вывод 5 2 4 2 2" xfId="5947"/>
    <cellStyle name="Вывод 5 2 4 3" xfId="4425"/>
    <cellStyle name="Вывод 5 2 5" xfId="1754"/>
    <cellStyle name="Вывод 5 2 5 2" xfId="3224"/>
    <cellStyle name="Вывод 5 2 5 2 2" xfId="5839"/>
    <cellStyle name="Вывод 5 2 5 3" xfId="4317"/>
    <cellStyle name="Вывод 5 2 6" xfId="2775"/>
    <cellStyle name="Вывод 5 2 6 2" xfId="5471"/>
    <cellStyle name="Вывод 5 2 7" xfId="2749"/>
    <cellStyle name="Вывод 5 3" xfId="810"/>
    <cellStyle name="Вывод 5 3 2" xfId="936"/>
    <cellStyle name="Вывод 5 3 2 2" xfId="2159"/>
    <cellStyle name="Вывод 5 3 2 2 2" xfId="3629"/>
    <cellStyle name="Вывод 5 3 2 2 2 2" xfId="6244"/>
    <cellStyle name="Вывод 5 3 2 2 3" xfId="4722"/>
    <cellStyle name="Вывод 5 3 2 3" xfId="2450"/>
    <cellStyle name="Вывод 5 3 2 3 2" xfId="3920"/>
    <cellStyle name="Вывод 5 3 2 3 2 2" xfId="6535"/>
    <cellStyle name="Вывод 5 3 2 3 3" xfId="5013"/>
    <cellStyle name="Вывод 5 3 2 4" xfId="3001"/>
    <cellStyle name="Вывод 5 3 2 4 2" xfId="5669"/>
    <cellStyle name="Вывод 5 3 2 5" xfId="4122"/>
    <cellStyle name="Вывод 5 3 3" xfId="2036"/>
    <cellStyle name="Вывод 5 3 3 2" xfId="3506"/>
    <cellStyle name="Вывод 5 3 3 2 2" xfId="6121"/>
    <cellStyle name="Вывод 5 3 3 3" xfId="4599"/>
    <cellStyle name="Вывод 5 3 4" xfId="2328"/>
    <cellStyle name="Вывод 5 3 4 2" xfId="3798"/>
    <cellStyle name="Вывод 5 3 4 2 2" xfId="6413"/>
    <cellStyle name="Вывод 5 3 4 3" xfId="4891"/>
    <cellStyle name="Вывод 5 3 5" xfId="2879"/>
    <cellStyle name="Вывод 5 3 5 2" xfId="5547"/>
    <cellStyle name="Вывод 5 3 6" xfId="2851"/>
    <cellStyle name="Вывод 5 4" xfId="867"/>
    <cellStyle name="Вывод 5 4 2" xfId="2090"/>
    <cellStyle name="Вывод 5 4 2 2" xfId="3560"/>
    <cellStyle name="Вывод 5 4 2 2 2" xfId="6175"/>
    <cellStyle name="Вывод 5 4 2 3" xfId="4653"/>
    <cellStyle name="Вывод 5 4 3" xfId="2381"/>
    <cellStyle name="Вывод 5 4 3 2" xfId="3851"/>
    <cellStyle name="Вывод 5 4 3 2 2" xfId="6466"/>
    <cellStyle name="Вывод 5 4 3 3" xfId="4944"/>
    <cellStyle name="Вывод 5 4 4" xfId="2932"/>
    <cellStyle name="Вывод 5 4 4 2" xfId="5600"/>
    <cellStyle name="Вывод 5 4 5" xfId="4053"/>
    <cellStyle name="Вывод 5 5" xfId="1757"/>
    <cellStyle name="Вывод 5 5 2" xfId="3227"/>
    <cellStyle name="Вывод 5 5 2 2" xfId="5842"/>
    <cellStyle name="Вывод 5 5 3" xfId="4320"/>
    <cellStyle name="Вывод 5 6" xfId="2271"/>
    <cellStyle name="Вывод 5 6 2" xfId="3741"/>
    <cellStyle name="Вывод 5 6 2 2" xfId="6356"/>
    <cellStyle name="Вывод 5 6 3" xfId="4834"/>
    <cellStyle name="Вывод 5 7" xfId="2616"/>
    <cellStyle name="Вывод 5 7 2" xfId="5383"/>
    <cellStyle name="Вывод 6" xfId="259"/>
    <cellStyle name="Вывод 6 2" xfId="282"/>
    <cellStyle name="Вывод 6 2 2" xfId="465"/>
    <cellStyle name="Вывод 6 2 2 2" xfId="985"/>
    <cellStyle name="Вывод 6 2 2 2 2" xfId="2208"/>
    <cellStyle name="Вывод 6 2 2 2 2 2" xfId="3678"/>
    <cellStyle name="Вывод 6 2 2 2 2 2 2" xfId="6293"/>
    <cellStyle name="Вывод 6 2 2 2 2 3" xfId="4771"/>
    <cellStyle name="Вывод 6 2 2 2 3" xfId="2499"/>
    <cellStyle name="Вывод 6 2 2 2 3 2" xfId="3969"/>
    <cellStyle name="Вывод 6 2 2 2 3 2 2" xfId="6584"/>
    <cellStyle name="Вывод 6 2 2 2 3 3" xfId="5062"/>
    <cellStyle name="Вывод 6 2 2 2 4" xfId="3050"/>
    <cellStyle name="Вывод 6 2 2 2 4 2" xfId="5718"/>
    <cellStyle name="Вывод 6 2 2 2 5" xfId="4171"/>
    <cellStyle name="Вывод 6 2 2 3" xfId="1895"/>
    <cellStyle name="Вывод 6 2 2 3 2" xfId="3365"/>
    <cellStyle name="Вывод 6 2 2 3 2 2" xfId="5980"/>
    <cellStyle name="Вывод 6 2 2 3 3" xfId="4458"/>
    <cellStyle name="Вывод 6 2 2 4" xfId="2265"/>
    <cellStyle name="Вывод 6 2 2 4 2" xfId="3735"/>
    <cellStyle name="Вывод 6 2 2 4 2 2" xfId="6350"/>
    <cellStyle name="Вывод 6 2 2 4 3" xfId="4828"/>
    <cellStyle name="Вывод 6 2 2 5" xfId="2805"/>
    <cellStyle name="Вывод 6 2 2 5 2" xfId="5491"/>
    <cellStyle name="Вывод 6 2 2 6" xfId="3071"/>
    <cellStyle name="Вывод 6 2 3" xfId="916"/>
    <cellStyle name="Вывод 6 2 3 2" xfId="2139"/>
    <cellStyle name="Вывод 6 2 3 2 2" xfId="3609"/>
    <cellStyle name="Вывод 6 2 3 2 2 2" xfId="6224"/>
    <cellStyle name="Вывод 6 2 3 2 3" xfId="4702"/>
    <cellStyle name="Вывод 6 2 3 3" xfId="2430"/>
    <cellStyle name="Вывод 6 2 3 3 2" xfId="3900"/>
    <cellStyle name="Вывод 6 2 3 3 2 2" xfId="6515"/>
    <cellStyle name="Вывод 6 2 3 3 3" xfId="4993"/>
    <cellStyle name="Вывод 6 2 3 4" xfId="2981"/>
    <cellStyle name="Вывод 6 2 3 4 2" xfId="5649"/>
    <cellStyle name="Вывод 6 2 3 5" xfId="4102"/>
    <cellStyle name="Вывод 6 2 4" xfId="1800"/>
    <cellStyle name="Вывод 6 2 4 2" xfId="3270"/>
    <cellStyle name="Вывод 6 2 4 2 2" xfId="5885"/>
    <cellStyle name="Вывод 6 2 4 3" xfId="4363"/>
    <cellStyle name="Вывод 6 2 5" xfId="2273"/>
    <cellStyle name="Вывод 6 2 5 2" xfId="3743"/>
    <cellStyle name="Вывод 6 2 5 2 2" xfId="6358"/>
    <cellStyle name="Вывод 6 2 5 3" xfId="4836"/>
    <cellStyle name="Вывод 6 2 6" xfId="2595"/>
    <cellStyle name="Вывод 6 2 6 2" xfId="5369"/>
    <cellStyle name="Вывод 6 3" xfId="447"/>
    <cellStyle name="Вывод 6 3 2" xfId="951"/>
    <cellStyle name="Вывод 6 3 2 2" xfId="2174"/>
    <cellStyle name="Вывод 6 3 2 2 2" xfId="3644"/>
    <cellStyle name="Вывод 6 3 2 2 2 2" xfId="6259"/>
    <cellStyle name="Вывод 6 3 2 2 3" xfId="4737"/>
    <cellStyle name="Вывод 6 3 2 3" xfId="2465"/>
    <cellStyle name="Вывод 6 3 2 3 2" xfId="3935"/>
    <cellStyle name="Вывод 6 3 2 3 2 2" xfId="6550"/>
    <cellStyle name="Вывод 6 3 2 3 3" xfId="5028"/>
    <cellStyle name="Вывод 6 3 2 4" xfId="3016"/>
    <cellStyle name="Вывод 6 3 2 4 2" xfId="5684"/>
    <cellStyle name="Вывод 6 3 2 5" xfId="4137"/>
    <cellStyle name="Вывод 6 3 3" xfId="1877"/>
    <cellStyle name="Вывод 6 3 3 2" xfId="3347"/>
    <cellStyle name="Вывод 6 3 3 2 2" xfId="5962"/>
    <cellStyle name="Вывод 6 3 3 3" xfId="4440"/>
    <cellStyle name="Вывод 6 3 4" xfId="2261"/>
    <cellStyle name="Вывод 6 3 4 2" xfId="3731"/>
    <cellStyle name="Вывод 6 3 4 2 2" xfId="6346"/>
    <cellStyle name="Вывод 6 3 4 3" xfId="4824"/>
    <cellStyle name="Вывод 6 3 5" xfId="2804"/>
    <cellStyle name="Вывод 6 3 5 2" xfId="5490"/>
    <cellStyle name="Вывод 6 3 6" xfId="2603"/>
    <cellStyle name="Вывод 6 4" xfId="882"/>
    <cellStyle name="Вывод 6 4 2" xfId="2105"/>
    <cellStyle name="Вывод 6 4 2 2" xfId="3575"/>
    <cellStyle name="Вывод 6 4 2 2 2" xfId="6190"/>
    <cellStyle name="Вывод 6 4 2 3" xfId="4668"/>
    <cellStyle name="Вывод 6 4 3" xfId="2396"/>
    <cellStyle name="Вывод 6 4 3 2" xfId="3866"/>
    <cellStyle name="Вывод 6 4 3 2 2" xfId="6481"/>
    <cellStyle name="Вывод 6 4 3 3" xfId="4959"/>
    <cellStyle name="Вывод 6 4 4" xfId="2947"/>
    <cellStyle name="Вывод 6 4 4 2" xfId="5615"/>
    <cellStyle name="Вывод 6 4 5" xfId="4068"/>
    <cellStyle name="Вывод 6 5" xfId="1777"/>
    <cellStyle name="Вывод 6 5 2" xfId="3247"/>
    <cellStyle name="Вывод 6 5 2 2" xfId="5862"/>
    <cellStyle name="Вывод 6 5 3" xfId="4340"/>
    <cellStyle name="Вывод 6 6" xfId="1932"/>
    <cellStyle name="Вывод 6 6 2" xfId="3402"/>
    <cellStyle name="Вывод 6 6 2 2" xfId="6017"/>
    <cellStyle name="Вывод 6 6 3" xfId="4495"/>
    <cellStyle name="Вывод 6 7" xfId="1710"/>
    <cellStyle name="Вывод 6 7 2" xfId="5329"/>
    <cellStyle name="Вывод 7" xfId="295"/>
    <cellStyle name="Вывод 7 2" xfId="475"/>
    <cellStyle name="Вывод 7 2 2" xfId="956"/>
    <cellStyle name="Вывод 7 2 2 2" xfId="2179"/>
    <cellStyle name="Вывод 7 2 2 2 2" xfId="3649"/>
    <cellStyle name="Вывод 7 2 2 2 2 2" xfId="6264"/>
    <cellStyle name="Вывод 7 2 2 2 3" xfId="4742"/>
    <cellStyle name="Вывод 7 2 2 3" xfId="2470"/>
    <cellStyle name="Вывод 7 2 2 3 2" xfId="3940"/>
    <cellStyle name="Вывод 7 2 2 3 2 2" xfId="6555"/>
    <cellStyle name="Вывод 7 2 2 3 3" xfId="5033"/>
    <cellStyle name="Вывод 7 2 2 4" xfId="3021"/>
    <cellStyle name="Вывод 7 2 2 4 2" xfId="5689"/>
    <cellStyle name="Вывод 7 2 2 5" xfId="4142"/>
    <cellStyle name="Вывод 7 2 3" xfId="1905"/>
    <cellStyle name="Вывод 7 2 3 2" xfId="3375"/>
    <cellStyle name="Вывод 7 2 3 2 2" xfId="5990"/>
    <cellStyle name="Вывод 7 2 3 3" xfId="4468"/>
    <cellStyle name="Вывод 7 2 4" xfId="1972"/>
    <cellStyle name="Вывод 7 2 4 2" xfId="3442"/>
    <cellStyle name="Вывод 7 2 4 2 2" xfId="6057"/>
    <cellStyle name="Вывод 7 2 4 3" xfId="4535"/>
    <cellStyle name="Вывод 7 2 5" xfId="1707"/>
    <cellStyle name="Вывод 7 2 5 2" xfId="2659"/>
    <cellStyle name="Вывод 7 2 6" xfId="1292"/>
    <cellStyle name="Вывод 7 3" xfId="887"/>
    <cellStyle name="Вывод 7 3 2" xfId="2110"/>
    <cellStyle name="Вывод 7 3 2 2" xfId="3580"/>
    <cellStyle name="Вывод 7 3 2 2 2" xfId="6195"/>
    <cellStyle name="Вывод 7 3 2 3" xfId="4673"/>
    <cellStyle name="Вывод 7 3 3" xfId="2401"/>
    <cellStyle name="Вывод 7 3 3 2" xfId="3871"/>
    <cellStyle name="Вывод 7 3 3 2 2" xfId="6486"/>
    <cellStyle name="Вывод 7 3 3 3" xfId="4964"/>
    <cellStyle name="Вывод 7 3 4" xfId="2952"/>
    <cellStyle name="Вывод 7 3 4 2" xfId="5620"/>
    <cellStyle name="Вывод 7 3 5" xfId="4073"/>
    <cellStyle name="Вывод 7 4" xfId="1813"/>
    <cellStyle name="Вывод 7 4 2" xfId="3283"/>
    <cellStyle name="Вывод 7 4 2 2" xfId="5898"/>
    <cellStyle name="Вывод 7 4 3" xfId="4376"/>
    <cellStyle name="Вывод 7 5" xfId="1976"/>
    <cellStyle name="Вывод 7 5 2" xfId="3446"/>
    <cellStyle name="Вывод 7 5 2 2" xfId="6061"/>
    <cellStyle name="Вывод 7 5 3" xfId="4539"/>
    <cellStyle name="Вывод 7 6" xfId="2833"/>
    <cellStyle name="Вывод 7 6 2" xfId="5511"/>
    <cellStyle name="Вывод 8" xfId="332"/>
    <cellStyle name="Вывод 8 2" xfId="483"/>
    <cellStyle name="Вывод 8 2 2" xfId="1913"/>
    <cellStyle name="Вывод 8 2 2 2" xfId="3383"/>
    <cellStyle name="Вывод 8 2 2 2 2" xfId="5998"/>
    <cellStyle name="Вывод 8 2 2 3" xfId="4476"/>
    <cellStyle name="Вывод 8 2 3" xfId="1927"/>
    <cellStyle name="Вывод 8 2 3 2" xfId="3397"/>
    <cellStyle name="Вывод 8 2 3 2 2" xfId="6012"/>
    <cellStyle name="Вывод 8 2 3 3" xfId="4490"/>
    <cellStyle name="Вывод 8 2 4" xfId="2763"/>
    <cellStyle name="Вывод 8 2 4 2" xfId="5463"/>
    <cellStyle name="Вывод 8 2 5" xfId="2752"/>
    <cellStyle name="Вывод 8 3" xfId="1827"/>
    <cellStyle name="Вывод 8 3 2" xfId="3297"/>
    <cellStyle name="Вывод 8 3 2 2" xfId="5912"/>
    <cellStyle name="Вывод 8 3 3" xfId="4390"/>
    <cellStyle name="Вывод 8 4" xfId="1970"/>
    <cellStyle name="Вывод 8 4 2" xfId="3440"/>
    <cellStyle name="Вывод 8 4 2 2" xfId="6055"/>
    <cellStyle name="Вывод 8 4 3" xfId="4533"/>
    <cellStyle name="Вывод 8 5" xfId="2826"/>
    <cellStyle name="Вывод 8 5 2" xfId="5505"/>
    <cellStyle name="Вывод 9" xfId="391"/>
    <cellStyle name="Вывод 9 2" xfId="922"/>
    <cellStyle name="Вывод 9 2 2" xfId="2145"/>
    <cellStyle name="Вывод 9 2 2 2" xfId="3615"/>
    <cellStyle name="Вывод 9 2 2 2 2" xfId="6230"/>
    <cellStyle name="Вывод 9 2 2 3" xfId="4708"/>
    <cellStyle name="Вывод 9 2 3" xfId="2436"/>
    <cellStyle name="Вывод 9 2 3 2" xfId="3906"/>
    <cellStyle name="Вывод 9 2 3 2 2" xfId="6521"/>
    <cellStyle name="Вывод 9 2 3 3" xfId="4999"/>
    <cellStyle name="Вывод 9 2 4" xfId="2987"/>
    <cellStyle name="Вывод 9 2 4 2" xfId="5655"/>
    <cellStyle name="Вывод 9 2 5" xfId="4108"/>
    <cellStyle name="Вывод 9 3" xfId="1843"/>
    <cellStyle name="Вывод 9 3 2" xfId="3313"/>
    <cellStyle name="Вывод 9 3 2 2" xfId="5928"/>
    <cellStyle name="Вывод 9 3 3" xfId="4406"/>
    <cellStyle name="Вывод 9 4" xfId="2268"/>
    <cellStyle name="Вывод 9 4 2" xfId="3738"/>
    <cellStyle name="Вывод 9 4 2 2" xfId="6353"/>
    <cellStyle name="Вывод 9 4 3" xfId="4831"/>
    <cellStyle name="Вывод 9 5" xfId="2713"/>
    <cellStyle name="Вывод 9 5 2" xfId="5436"/>
    <cellStyle name="Вывод 9 6" xfId="3104"/>
    <cellStyle name="Вычисление" xfId="53" builtinId="22" customBuiltin="1"/>
    <cellStyle name="Вычисление 10" xfId="529"/>
    <cellStyle name="Вычисление 10 2" xfId="991"/>
    <cellStyle name="Вычисление 10 2 2" xfId="2214"/>
    <cellStyle name="Вычисление 10 2 2 2" xfId="3684"/>
    <cellStyle name="Вычисление 10 2 2 2 2" xfId="6299"/>
    <cellStyle name="Вычисление 10 2 2 3" xfId="4777"/>
    <cellStyle name="Вычисление 10 2 3" xfId="2505"/>
    <cellStyle name="Вычисление 10 2 3 2" xfId="3975"/>
    <cellStyle name="Вычисление 10 2 3 2 2" xfId="6590"/>
    <cellStyle name="Вычисление 10 2 3 3" xfId="5068"/>
    <cellStyle name="Вычисление 10 2 4" xfId="3056"/>
    <cellStyle name="Вычисление 10 2 4 2" xfId="5724"/>
    <cellStyle name="Вычисление 10 2 5" xfId="4177"/>
    <cellStyle name="Вычисление 10 3" xfId="1925"/>
    <cellStyle name="Вычисление 10 3 2" xfId="3395"/>
    <cellStyle name="Вычисление 10 3 2 2" xfId="6010"/>
    <cellStyle name="Вычисление 10 3 3" xfId="4488"/>
    <cellStyle name="Вычисление 10 4" xfId="1723"/>
    <cellStyle name="Вычисление 10 4 2" xfId="3193"/>
    <cellStyle name="Вычисление 10 4 2 2" xfId="5808"/>
    <cellStyle name="Вычисление 10 4 3" xfId="4286"/>
    <cellStyle name="Вычисление 10 5" xfId="2790"/>
    <cellStyle name="Вычисление 10 5 2" xfId="5479"/>
    <cellStyle name="Вычисление 10 6" xfId="3177"/>
    <cellStyle name="Вычисление 11" xfId="781"/>
    <cellStyle name="Вычисление 11 2" xfId="2011"/>
    <cellStyle name="Вычисление 11 2 2" xfId="3481"/>
    <cellStyle name="Вычисление 11 2 2 2" xfId="6096"/>
    <cellStyle name="Вычисление 11 2 3" xfId="4574"/>
    <cellStyle name="Вычисление 11 3" xfId="1714"/>
    <cellStyle name="Вычисление 11 3 2" xfId="3184"/>
    <cellStyle name="Вычисление 11 3 2 2" xfId="5799"/>
    <cellStyle name="Вычисление 11 3 3" xfId="4277"/>
    <cellStyle name="Вычисление 11 4" xfId="2715"/>
    <cellStyle name="Вычисление 11 4 2" xfId="5437"/>
    <cellStyle name="Вычисление 11 5" xfId="2624"/>
    <cellStyle name="Вычисление 12" xfId="854"/>
    <cellStyle name="Вычисление 12 2" xfId="2077"/>
    <cellStyle name="Вычисление 12 2 2" xfId="3547"/>
    <cellStyle name="Вычисление 12 2 2 2" xfId="6162"/>
    <cellStyle name="Вычисление 12 2 3" xfId="4640"/>
    <cellStyle name="Вычисление 12 3" xfId="2368"/>
    <cellStyle name="Вычисление 12 3 2" xfId="3838"/>
    <cellStyle name="Вычисление 12 3 2 2" xfId="6453"/>
    <cellStyle name="Вычисление 12 3 3" xfId="4931"/>
    <cellStyle name="Вычисление 12 4" xfId="2919"/>
    <cellStyle name="Вычисление 12 4 2" xfId="5587"/>
    <cellStyle name="Вычисление 12 5" xfId="4040"/>
    <cellStyle name="Вычисление 13" xfId="1257"/>
    <cellStyle name="Вычисление 13 2" xfId="3176"/>
    <cellStyle name="Вычисление 13 2 2" xfId="5793"/>
    <cellStyle name="Вычисление 13 3" xfId="4250"/>
    <cellStyle name="Вычисление 14" xfId="1720"/>
    <cellStyle name="Вычисление 14 2" xfId="3190"/>
    <cellStyle name="Вычисление 14 2 2" xfId="5805"/>
    <cellStyle name="Вычисление 14 3" xfId="4283"/>
    <cellStyle name="Вычисление 15" xfId="2253"/>
    <cellStyle name="Вычисление 15 2" xfId="3723"/>
    <cellStyle name="Вычисление 15 2 2" xfId="6338"/>
    <cellStyle name="Вычисление 15 3" xfId="4816"/>
    <cellStyle name="Вычисление 16" xfId="2801"/>
    <cellStyle name="Вычисление 16 2" xfId="5487"/>
    <cellStyle name="Вычисление 2" xfId="54"/>
    <cellStyle name="Вычисление 2 2" xfId="245"/>
    <cellStyle name="Вычисление 2 2 10" xfId="1831"/>
    <cellStyle name="Вычисление 2 2 10 2" xfId="3301"/>
    <cellStyle name="Вычисление 2 2 10 2 2" xfId="5916"/>
    <cellStyle name="Вычисление 2 2 10 3" xfId="4394"/>
    <cellStyle name="Вычисление 2 2 11" xfId="2565"/>
    <cellStyle name="Вычисление 2 2 11 2" xfId="5349"/>
    <cellStyle name="Вычисление 2 2 2" xfId="436"/>
    <cellStyle name="Вычисление 2 2 2 2" xfId="836"/>
    <cellStyle name="Вычисление 2 2 2 2 2" xfId="973"/>
    <cellStyle name="Вычисление 2 2 2 2 2 2" xfId="2196"/>
    <cellStyle name="Вычисление 2 2 2 2 2 2 2" xfId="3666"/>
    <cellStyle name="Вычисление 2 2 2 2 2 2 2 2" xfId="6281"/>
    <cellStyle name="Вычисление 2 2 2 2 2 2 3" xfId="4759"/>
    <cellStyle name="Вычисление 2 2 2 2 2 3" xfId="2487"/>
    <cellStyle name="Вычисление 2 2 2 2 2 3 2" xfId="3957"/>
    <cellStyle name="Вычисление 2 2 2 2 2 3 2 2" xfId="6572"/>
    <cellStyle name="Вычисление 2 2 2 2 2 3 3" xfId="5050"/>
    <cellStyle name="Вычисление 2 2 2 2 2 4" xfId="3038"/>
    <cellStyle name="Вычисление 2 2 2 2 2 4 2" xfId="5706"/>
    <cellStyle name="Вычисление 2 2 2 2 2 5" xfId="4159"/>
    <cellStyle name="Вычисление 2 2 2 2 3" xfId="2062"/>
    <cellStyle name="Вычисление 2 2 2 2 3 2" xfId="3532"/>
    <cellStyle name="Вычисление 2 2 2 2 3 2 2" xfId="6147"/>
    <cellStyle name="Вычисление 2 2 2 2 3 3" xfId="4625"/>
    <cellStyle name="Вычисление 2 2 2 2 4" xfId="2354"/>
    <cellStyle name="Вычисление 2 2 2 2 4 2" xfId="3824"/>
    <cellStyle name="Вычисление 2 2 2 2 4 2 2" xfId="6439"/>
    <cellStyle name="Вычисление 2 2 2 2 4 3" xfId="4917"/>
    <cellStyle name="Вычисление 2 2 2 2 5" xfId="2905"/>
    <cellStyle name="Вычисление 2 2 2 2 5 2" xfId="5573"/>
    <cellStyle name="Вычисление 2 2 2 2 6" xfId="2573"/>
    <cellStyle name="Вычисление 2 2 2 3" xfId="904"/>
    <cellStyle name="Вычисление 2 2 2 3 2" xfId="2127"/>
    <cellStyle name="Вычисление 2 2 2 3 2 2" xfId="3597"/>
    <cellStyle name="Вычисление 2 2 2 3 2 2 2" xfId="6212"/>
    <cellStyle name="Вычисление 2 2 2 3 2 3" xfId="4690"/>
    <cellStyle name="Вычисление 2 2 2 3 3" xfId="2418"/>
    <cellStyle name="Вычисление 2 2 2 3 3 2" xfId="3888"/>
    <cellStyle name="Вычисление 2 2 2 3 3 2 2" xfId="6503"/>
    <cellStyle name="Вычисление 2 2 2 3 3 3" xfId="4981"/>
    <cellStyle name="Вычисление 2 2 2 3 4" xfId="2969"/>
    <cellStyle name="Вычисление 2 2 2 3 4 2" xfId="5637"/>
    <cellStyle name="Вычисление 2 2 2 3 5" xfId="4090"/>
    <cellStyle name="Вычисление 2 2 2 4" xfId="1868"/>
    <cellStyle name="Вычисление 2 2 2 4 2" xfId="3338"/>
    <cellStyle name="Вычисление 2 2 2 4 2 2" xfId="5953"/>
    <cellStyle name="Вычисление 2 2 2 4 3" xfId="4431"/>
    <cellStyle name="Вычисление 2 2 2 5" xfId="1983"/>
    <cellStyle name="Вычисление 2 2 2 5 2" xfId="3453"/>
    <cellStyle name="Вычисление 2 2 2 5 2 2" xfId="6068"/>
    <cellStyle name="Вычисление 2 2 2 5 3" xfId="4546"/>
    <cellStyle name="Вычисление 2 2 2 6" xfId="2683"/>
    <cellStyle name="Вычисление 2 2 2 6 2" xfId="5419"/>
    <cellStyle name="Вычисление 2 2 2 7" xfId="2657"/>
    <cellStyle name="Вычисление 2 2 3" xfId="813"/>
    <cellStyle name="Вычисление 2 2 3 2" xfId="939"/>
    <cellStyle name="Вычисление 2 2 3 2 2" xfId="2162"/>
    <cellStyle name="Вычисление 2 2 3 2 2 2" xfId="3632"/>
    <cellStyle name="Вычисление 2 2 3 2 2 2 2" xfId="6247"/>
    <cellStyle name="Вычисление 2 2 3 2 2 3" xfId="4725"/>
    <cellStyle name="Вычисление 2 2 3 2 3" xfId="2453"/>
    <cellStyle name="Вычисление 2 2 3 2 3 2" xfId="3923"/>
    <cellStyle name="Вычисление 2 2 3 2 3 2 2" xfId="6538"/>
    <cellStyle name="Вычисление 2 2 3 2 3 3" xfId="5016"/>
    <cellStyle name="Вычисление 2 2 3 2 4" xfId="3004"/>
    <cellStyle name="Вычисление 2 2 3 2 4 2" xfId="5672"/>
    <cellStyle name="Вычисление 2 2 3 2 5" xfId="4125"/>
    <cellStyle name="Вычисление 2 2 3 3" xfId="2039"/>
    <cellStyle name="Вычисление 2 2 3 3 2" xfId="3509"/>
    <cellStyle name="Вычисление 2 2 3 3 2 2" xfId="6124"/>
    <cellStyle name="Вычисление 2 2 3 3 3" xfId="4602"/>
    <cellStyle name="Вычисление 2 2 3 4" xfId="2331"/>
    <cellStyle name="Вычисление 2 2 3 4 2" xfId="3801"/>
    <cellStyle name="Вычисление 2 2 3 4 2 2" xfId="6416"/>
    <cellStyle name="Вычисление 2 2 3 4 3" xfId="4894"/>
    <cellStyle name="Вычисление 2 2 3 5" xfId="2882"/>
    <cellStyle name="Вычисление 2 2 3 5 2" xfId="5550"/>
    <cellStyle name="Вычисление 2 2 3 6" xfId="2705"/>
    <cellStyle name="Вычисление 2 2 4" xfId="870"/>
    <cellStyle name="Вычисление 2 2 4 2" xfId="2093"/>
    <cellStyle name="Вычисление 2 2 4 2 2" xfId="3563"/>
    <cellStyle name="Вычисление 2 2 4 2 2 2" xfId="6178"/>
    <cellStyle name="Вычисление 2 2 4 2 3" xfId="4656"/>
    <cellStyle name="Вычисление 2 2 4 3" xfId="2384"/>
    <cellStyle name="Вычисление 2 2 4 3 2" xfId="3854"/>
    <cellStyle name="Вычисление 2 2 4 3 2 2" xfId="6469"/>
    <cellStyle name="Вычисление 2 2 4 3 3" xfId="4947"/>
    <cellStyle name="Вычисление 2 2 4 4" xfId="2935"/>
    <cellStyle name="Вычисление 2 2 4 4 2" xfId="5603"/>
    <cellStyle name="Вычисление 2 2 4 5" xfId="4056"/>
    <cellStyle name="Вычисление 2 2 5" xfId="788"/>
    <cellStyle name="Вычисление 2 2 5 2" xfId="2016"/>
    <cellStyle name="Вычисление 2 2 5 2 2" xfId="3486"/>
    <cellStyle name="Вычисление 2 2 5 2 2 2" xfId="6101"/>
    <cellStyle name="Вычисление 2 2 5 2 3" xfId="4579"/>
    <cellStyle name="Вычисление 2 2 5 3" xfId="1732"/>
    <cellStyle name="Вычисление 2 2 5 3 2" xfId="3202"/>
    <cellStyle name="Вычисление 2 2 5 3 2 2" xfId="5817"/>
    <cellStyle name="Вычисление 2 2 5 3 3" xfId="4295"/>
    <cellStyle name="Вычисление 2 2 5 4" xfId="2610"/>
    <cellStyle name="Вычисление 2 2 5 4 2" xfId="5378"/>
    <cellStyle name="Вычисление 2 2 5 5" xfId="2819"/>
    <cellStyle name="Вычисление 2 2 6" xfId="1059"/>
    <cellStyle name="Вычисление 2 2 6 2" xfId="2242"/>
    <cellStyle name="Вычисление 2 2 6 2 2" xfId="3712"/>
    <cellStyle name="Вычисление 2 2 6 2 2 2" xfId="6327"/>
    <cellStyle name="Вычисление 2 2 6 2 3" xfId="4805"/>
    <cellStyle name="Вычисление 2 2 6 3" xfId="2520"/>
    <cellStyle name="Вычисление 2 2 6 3 2" xfId="3990"/>
    <cellStyle name="Вычисление 2 2 6 3 2 2" xfId="6605"/>
    <cellStyle name="Вычисление 2 2 6 3 3" xfId="5083"/>
    <cellStyle name="Вычисление 2 2 6 4" xfId="3092"/>
    <cellStyle name="Вычисление 2 2 6 4 2" xfId="5741"/>
    <cellStyle name="Вычисление 2 2 6 5" xfId="4201"/>
    <cellStyle name="Вычисление 2 2 7" xfId="1202"/>
    <cellStyle name="Вычисление 2 2 7 2" xfId="2295"/>
    <cellStyle name="Вычисление 2 2 7 2 2" xfId="3765"/>
    <cellStyle name="Вычисление 2 2 7 2 2 2" xfId="6380"/>
    <cellStyle name="Вычисление 2 2 7 2 3" xfId="4858"/>
    <cellStyle name="Вычисление 2 2 7 3" xfId="2534"/>
    <cellStyle name="Вычисление 2 2 7 3 2" xfId="4004"/>
    <cellStyle name="Вычисление 2 2 7 3 2 2" xfId="6619"/>
    <cellStyle name="Вычисление 2 2 7 3 3" xfId="5097"/>
    <cellStyle name="Вычисление 2 2 7 4" xfId="3141"/>
    <cellStyle name="Вычисление 2 2 7 4 2" xfId="5763"/>
    <cellStyle name="Вычисление 2 2 7 5" xfId="4218"/>
    <cellStyle name="Вычисление 2 2 8" xfId="1218"/>
    <cellStyle name="Вычисление 2 2 8 2" xfId="2311"/>
    <cellStyle name="Вычисление 2 2 8 2 2" xfId="3781"/>
    <cellStyle name="Вычисление 2 2 8 2 2 2" xfId="6396"/>
    <cellStyle name="Вычисление 2 2 8 2 3" xfId="4874"/>
    <cellStyle name="Вычисление 2 2 8 3" xfId="2550"/>
    <cellStyle name="Вычисление 2 2 8 3 2" xfId="4020"/>
    <cellStyle name="Вычисление 2 2 8 3 2 2" xfId="6635"/>
    <cellStyle name="Вычисление 2 2 8 3 3" xfId="5113"/>
    <cellStyle name="Вычисление 2 2 8 4" xfId="3157"/>
    <cellStyle name="Вычисление 2 2 8 4 2" xfId="5779"/>
    <cellStyle name="Вычисление 2 2 8 5" xfId="4234"/>
    <cellStyle name="Вычисление 2 2 9" xfId="1764"/>
    <cellStyle name="Вычисление 2 2 9 2" xfId="3234"/>
    <cellStyle name="Вычисление 2 2 9 2 2" xfId="5849"/>
    <cellStyle name="Вычисление 2 2 9 3" xfId="4327"/>
    <cellStyle name="Вычисление 2 3" xfId="262"/>
    <cellStyle name="Вычисление 2 3 2" xfId="285"/>
    <cellStyle name="Вычисление 2 3 2 2" xfId="468"/>
    <cellStyle name="Вычисление 2 3 2 2 2" xfId="1898"/>
    <cellStyle name="Вычисление 2 3 2 2 2 2" xfId="3368"/>
    <cellStyle name="Вычисление 2 3 2 2 2 2 2" xfId="5983"/>
    <cellStyle name="Вычисление 2 3 2 2 2 3" xfId="4461"/>
    <cellStyle name="Вычисление 2 3 2 2 3" xfId="1943"/>
    <cellStyle name="Вычисление 2 3 2 2 3 2" xfId="3413"/>
    <cellStyle name="Вычисление 2 3 2 2 3 2 2" xfId="6028"/>
    <cellStyle name="Вычисление 2 3 2 2 3 3" xfId="4506"/>
    <cellStyle name="Вычисление 2 3 2 2 4" xfId="2590"/>
    <cellStyle name="Вычисление 2 3 2 2 4 2" xfId="5366"/>
    <cellStyle name="Вычисление 2 3 2 2 5" xfId="3122"/>
    <cellStyle name="Вычисление 2 3 2 3" xfId="1803"/>
    <cellStyle name="Вычисление 2 3 2 3 2" xfId="3273"/>
    <cellStyle name="Вычисление 2 3 2 3 2 2" xfId="5888"/>
    <cellStyle name="Вычисление 2 3 2 3 3" xfId="4366"/>
    <cellStyle name="Вычисление 2 3 2 4" xfId="2263"/>
    <cellStyle name="Вычисление 2 3 2 4 2" xfId="3733"/>
    <cellStyle name="Вычисление 2 3 2 4 2 2" xfId="6348"/>
    <cellStyle name="Вычисление 2 3 2 4 3" xfId="4826"/>
    <cellStyle name="Вычисление 2 3 2 5" xfId="1423"/>
    <cellStyle name="Вычисление 2 3 2 5 2" xfId="5341"/>
    <cellStyle name="Вычисление 2 3 3" xfId="450"/>
    <cellStyle name="Вычисление 2 3 3 2" xfId="1880"/>
    <cellStyle name="Вычисление 2 3 3 2 2" xfId="3350"/>
    <cellStyle name="Вычисление 2 3 3 2 2 2" xfId="5965"/>
    <cellStyle name="Вычисление 2 3 3 2 3" xfId="4443"/>
    <cellStyle name="Вычисление 2 3 3 3" xfId="1939"/>
    <cellStyle name="Вычисление 2 3 3 3 2" xfId="3409"/>
    <cellStyle name="Вычисление 2 3 3 3 2 2" xfId="6024"/>
    <cellStyle name="Вычисление 2 3 3 3 3" xfId="4502"/>
    <cellStyle name="Вычисление 2 3 3 4" xfId="2707"/>
    <cellStyle name="Вычисление 2 3 3 4 2" xfId="5431"/>
    <cellStyle name="Вычисление 2 3 3 5" xfId="1708"/>
    <cellStyle name="Вычисление 2 3 4" xfId="1780"/>
    <cellStyle name="Вычисление 2 3 4 2" xfId="3250"/>
    <cellStyle name="Вычисление 2 3 4 2 2" xfId="5865"/>
    <cellStyle name="Вычисление 2 3 4 3" xfId="4343"/>
    <cellStyle name="Вычисление 2 3 5" xfId="1999"/>
    <cellStyle name="Вычисление 2 3 5 2" xfId="3469"/>
    <cellStyle name="Вычисление 2 3 5 2 2" xfId="6084"/>
    <cellStyle name="Вычисление 2 3 5 3" xfId="4562"/>
    <cellStyle name="Вычисление 2 3 6" xfId="2860"/>
    <cellStyle name="Вычисление 2 3 6 2" xfId="5529"/>
    <cellStyle name="Вычисление 2 4" xfId="294"/>
    <cellStyle name="Вычисление 2 4 2" xfId="474"/>
    <cellStyle name="Вычисление 2 4 2 2" xfId="1904"/>
    <cellStyle name="Вычисление 2 4 2 2 2" xfId="3374"/>
    <cellStyle name="Вычисление 2 4 2 2 2 2" xfId="5989"/>
    <cellStyle name="Вычисление 2 4 2 2 3" xfId="4467"/>
    <cellStyle name="Вычисление 2 4 2 3" xfId="1998"/>
    <cellStyle name="Вычисление 2 4 2 3 2" xfId="3468"/>
    <cellStyle name="Вычисление 2 4 2 3 2 2" xfId="6083"/>
    <cellStyle name="Вычисление 2 4 2 3 3" xfId="4561"/>
    <cellStyle name="Вычисление 2 4 2 4" xfId="2591"/>
    <cellStyle name="Вычисление 2 4 2 4 2" xfId="5367"/>
    <cellStyle name="Вычисление 2 4 2 5" xfId="2712"/>
    <cellStyle name="Вычисление 2 4 3" xfId="1812"/>
    <cellStyle name="Вычисление 2 4 3 2" xfId="3282"/>
    <cellStyle name="Вычисление 2 4 3 2 2" xfId="5897"/>
    <cellStyle name="Вычисление 2 4 3 3" xfId="4375"/>
    <cellStyle name="Вычисление 2 4 4" xfId="1934"/>
    <cellStyle name="Вычисление 2 4 4 2" xfId="3404"/>
    <cellStyle name="Вычисление 2 4 4 2 2" xfId="6019"/>
    <cellStyle name="Вычисление 2 4 4 3" xfId="4497"/>
    <cellStyle name="Вычисление 2 4 5" xfId="1556"/>
    <cellStyle name="Вычисление 2 4 5 2" xfId="1561"/>
    <cellStyle name="Вычисление 2 5" xfId="394"/>
    <cellStyle name="Вычисление 2 5 2" xfId="1846"/>
    <cellStyle name="Вычисление 2 5 2 2" xfId="3316"/>
    <cellStyle name="Вычисление 2 5 2 2 2" xfId="5931"/>
    <cellStyle name="Вычисление 2 5 2 3" xfId="4409"/>
    <cellStyle name="Вычисление 2 5 3" xfId="1946"/>
    <cellStyle name="Вычисление 2 5 3 2" xfId="3416"/>
    <cellStyle name="Вычисление 2 5 3 2 2" xfId="6031"/>
    <cellStyle name="Вычисление 2 5 3 3" xfId="4509"/>
    <cellStyle name="Вычисление 2 5 4" xfId="2709"/>
    <cellStyle name="Вычисление 2 5 4 2" xfId="5433"/>
    <cellStyle name="Вычисление 2 5 5" xfId="2647"/>
    <cellStyle name="Вычисление 2 6" xfId="1721"/>
    <cellStyle name="Вычисление 2 6 2" xfId="3191"/>
    <cellStyle name="Вычисление 2 6 2 2" xfId="5806"/>
    <cellStyle name="Вычисление 2 6 3" xfId="4284"/>
    <cellStyle name="Вычисление 2 7" xfId="2226"/>
    <cellStyle name="Вычисление 2 7 2" xfId="3696"/>
    <cellStyle name="Вычисление 2 7 2 2" xfId="6311"/>
    <cellStyle name="Вычисление 2 7 3" xfId="4789"/>
    <cellStyle name="Вычисление 2 8" xfId="2845"/>
    <cellStyle name="Вычисление 2 8 2" xfId="5519"/>
    <cellStyle name="Вычисление 3" xfId="126"/>
    <cellStyle name="Вычисление 3 2" xfId="252"/>
    <cellStyle name="Вычисление 3 2 10" xfId="2001"/>
    <cellStyle name="Вычисление 3 2 10 2" xfId="3471"/>
    <cellStyle name="Вычисление 3 2 10 2 2" xfId="6086"/>
    <cellStyle name="Вычисление 3 2 10 3" xfId="4564"/>
    <cellStyle name="Вычисление 3 2 11" xfId="2632"/>
    <cellStyle name="Вычисление 3 2 11 2" xfId="5392"/>
    <cellStyle name="Вычисление 3 2 2" xfId="442"/>
    <cellStyle name="Вычисление 3 2 2 2" xfId="843"/>
    <cellStyle name="Вычисление 3 2 2 2 2" xfId="980"/>
    <cellStyle name="Вычисление 3 2 2 2 2 2" xfId="2203"/>
    <cellStyle name="Вычисление 3 2 2 2 2 2 2" xfId="3673"/>
    <cellStyle name="Вычисление 3 2 2 2 2 2 2 2" xfId="6288"/>
    <cellStyle name="Вычисление 3 2 2 2 2 2 3" xfId="4766"/>
    <cellStyle name="Вычисление 3 2 2 2 2 3" xfId="2494"/>
    <cellStyle name="Вычисление 3 2 2 2 2 3 2" xfId="3964"/>
    <cellStyle name="Вычисление 3 2 2 2 2 3 2 2" xfId="6579"/>
    <cellStyle name="Вычисление 3 2 2 2 2 3 3" xfId="5057"/>
    <cellStyle name="Вычисление 3 2 2 2 2 4" xfId="3045"/>
    <cellStyle name="Вычисление 3 2 2 2 2 4 2" xfId="5713"/>
    <cellStyle name="Вычисление 3 2 2 2 2 5" xfId="4166"/>
    <cellStyle name="Вычисление 3 2 2 2 3" xfId="2069"/>
    <cellStyle name="Вычисление 3 2 2 2 3 2" xfId="3539"/>
    <cellStyle name="Вычисление 3 2 2 2 3 2 2" xfId="6154"/>
    <cellStyle name="Вычисление 3 2 2 2 3 3" xfId="4632"/>
    <cellStyle name="Вычисление 3 2 2 2 4" xfId="2361"/>
    <cellStyle name="Вычисление 3 2 2 2 4 2" xfId="3831"/>
    <cellStyle name="Вычисление 3 2 2 2 4 2 2" xfId="6446"/>
    <cellStyle name="Вычисление 3 2 2 2 4 3" xfId="4924"/>
    <cellStyle name="Вычисление 3 2 2 2 5" xfId="2912"/>
    <cellStyle name="Вычисление 3 2 2 2 5 2" xfId="5580"/>
    <cellStyle name="Вычисление 3 2 2 2 6" xfId="4033"/>
    <cellStyle name="Вычисление 3 2 2 3" xfId="911"/>
    <cellStyle name="Вычисление 3 2 2 3 2" xfId="2134"/>
    <cellStyle name="Вычисление 3 2 2 3 2 2" xfId="3604"/>
    <cellStyle name="Вычисление 3 2 2 3 2 2 2" xfId="6219"/>
    <cellStyle name="Вычисление 3 2 2 3 2 3" xfId="4697"/>
    <cellStyle name="Вычисление 3 2 2 3 3" xfId="2425"/>
    <cellStyle name="Вычисление 3 2 2 3 3 2" xfId="3895"/>
    <cellStyle name="Вычисление 3 2 2 3 3 2 2" xfId="6510"/>
    <cellStyle name="Вычисление 3 2 2 3 3 3" xfId="4988"/>
    <cellStyle name="Вычисление 3 2 2 3 4" xfId="2976"/>
    <cellStyle name="Вычисление 3 2 2 3 4 2" xfId="5644"/>
    <cellStyle name="Вычисление 3 2 2 3 5" xfId="4097"/>
    <cellStyle name="Вычисление 3 2 2 4" xfId="1872"/>
    <cellStyle name="Вычисление 3 2 2 4 2" xfId="3342"/>
    <cellStyle name="Вычисление 3 2 2 4 2 2" xfId="5957"/>
    <cellStyle name="Вычисление 3 2 2 4 3" xfId="4435"/>
    <cellStyle name="Вычисление 3 2 2 5" xfId="2225"/>
    <cellStyle name="Вычисление 3 2 2 5 2" xfId="3695"/>
    <cellStyle name="Вычисление 3 2 2 5 2 2" xfId="6310"/>
    <cellStyle name="Вычисление 3 2 2 5 3" xfId="4788"/>
    <cellStyle name="Вычисление 3 2 2 6" xfId="1320"/>
    <cellStyle name="Вычисление 3 2 2 6 2" xfId="5337"/>
    <cellStyle name="Вычисление 3 2 2 7" xfId="2649"/>
    <cellStyle name="Вычисление 3 2 3" xfId="820"/>
    <cellStyle name="Вычисление 3 2 3 2" xfId="946"/>
    <cellStyle name="Вычисление 3 2 3 2 2" xfId="2169"/>
    <cellStyle name="Вычисление 3 2 3 2 2 2" xfId="3639"/>
    <cellStyle name="Вычисление 3 2 3 2 2 2 2" xfId="6254"/>
    <cellStyle name="Вычисление 3 2 3 2 2 3" xfId="4732"/>
    <cellStyle name="Вычисление 3 2 3 2 3" xfId="2460"/>
    <cellStyle name="Вычисление 3 2 3 2 3 2" xfId="3930"/>
    <cellStyle name="Вычисление 3 2 3 2 3 2 2" xfId="6545"/>
    <cellStyle name="Вычисление 3 2 3 2 3 3" xfId="5023"/>
    <cellStyle name="Вычисление 3 2 3 2 4" xfId="3011"/>
    <cellStyle name="Вычисление 3 2 3 2 4 2" xfId="5679"/>
    <cellStyle name="Вычисление 3 2 3 2 5" xfId="4132"/>
    <cellStyle name="Вычисление 3 2 3 3" xfId="2046"/>
    <cellStyle name="Вычисление 3 2 3 3 2" xfId="3516"/>
    <cellStyle name="Вычисление 3 2 3 3 2 2" xfId="6131"/>
    <cellStyle name="Вычисление 3 2 3 3 3" xfId="4609"/>
    <cellStyle name="Вычисление 3 2 3 4" xfId="2338"/>
    <cellStyle name="Вычисление 3 2 3 4 2" xfId="3808"/>
    <cellStyle name="Вычисление 3 2 3 4 2 2" xfId="6423"/>
    <cellStyle name="Вычисление 3 2 3 4 3" xfId="4901"/>
    <cellStyle name="Вычисление 3 2 3 5" xfId="2889"/>
    <cellStyle name="Вычисление 3 2 3 5 2" xfId="5557"/>
    <cellStyle name="Вычисление 3 2 3 6" xfId="2743"/>
    <cellStyle name="Вычисление 3 2 4" xfId="877"/>
    <cellStyle name="Вычисление 3 2 4 2" xfId="2100"/>
    <cellStyle name="Вычисление 3 2 4 2 2" xfId="3570"/>
    <cellStyle name="Вычисление 3 2 4 2 2 2" xfId="6185"/>
    <cellStyle name="Вычисление 3 2 4 2 3" xfId="4663"/>
    <cellStyle name="Вычисление 3 2 4 3" xfId="2391"/>
    <cellStyle name="Вычисление 3 2 4 3 2" xfId="3861"/>
    <cellStyle name="Вычисление 3 2 4 3 2 2" xfId="6476"/>
    <cellStyle name="Вычисление 3 2 4 3 3" xfId="4954"/>
    <cellStyle name="Вычисление 3 2 4 4" xfId="2942"/>
    <cellStyle name="Вычисление 3 2 4 4 2" xfId="5610"/>
    <cellStyle name="Вычисление 3 2 4 5" xfId="4063"/>
    <cellStyle name="Вычисление 3 2 5" xfId="793"/>
    <cellStyle name="Вычисление 3 2 5 2" xfId="2021"/>
    <cellStyle name="Вычисление 3 2 5 2 2" xfId="3491"/>
    <cellStyle name="Вычисление 3 2 5 2 2 2" xfId="6106"/>
    <cellStyle name="Вычисление 3 2 5 2 3" xfId="4584"/>
    <cellStyle name="Вычисление 3 2 5 3" xfId="1952"/>
    <cellStyle name="Вычисление 3 2 5 3 2" xfId="3422"/>
    <cellStyle name="Вычисление 3 2 5 3 2 2" xfId="6037"/>
    <cellStyle name="Вычисление 3 2 5 3 3" xfId="4515"/>
    <cellStyle name="Вычисление 3 2 5 4" xfId="2599"/>
    <cellStyle name="Вычисление 3 2 5 4 2" xfId="5372"/>
    <cellStyle name="Вычисление 3 2 5 5" xfId="2634"/>
    <cellStyle name="Вычисление 3 2 6" xfId="1051"/>
    <cellStyle name="Вычисление 3 2 6 2" xfId="2234"/>
    <cellStyle name="Вычисление 3 2 6 2 2" xfId="3704"/>
    <cellStyle name="Вычисление 3 2 6 2 2 2" xfId="6319"/>
    <cellStyle name="Вычисление 3 2 6 2 3" xfId="4797"/>
    <cellStyle name="Вычисление 3 2 6 3" xfId="2512"/>
    <cellStyle name="Вычисление 3 2 6 3 2" xfId="3982"/>
    <cellStyle name="Вычисление 3 2 6 3 2 2" xfId="6597"/>
    <cellStyle name="Вычисление 3 2 6 3 3" xfId="5075"/>
    <cellStyle name="Вычисление 3 2 6 4" xfId="3084"/>
    <cellStyle name="Вычисление 3 2 6 4 2" xfId="5733"/>
    <cellStyle name="Вычисление 3 2 6 5" xfId="4193"/>
    <cellStyle name="Вычисление 3 2 7" xfId="1209"/>
    <cellStyle name="Вычисление 3 2 7 2" xfId="2302"/>
    <cellStyle name="Вычисление 3 2 7 2 2" xfId="3772"/>
    <cellStyle name="Вычисление 3 2 7 2 2 2" xfId="6387"/>
    <cellStyle name="Вычисление 3 2 7 2 3" xfId="4865"/>
    <cellStyle name="Вычисление 3 2 7 3" xfId="2541"/>
    <cellStyle name="Вычисление 3 2 7 3 2" xfId="4011"/>
    <cellStyle name="Вычисление 3 2 7 3 2 2" xfId="6626"/>
    <cellStyle name="Вычисление 3 2 7 3 3" xfId="5104"/>
    <cellStyle name="Вычисление 3 2 7 4" xfId="3148"/>
    <cellStyle name="Вычисление 3 2 7 4 2" xfId="5770"/>
    <cellStyle name="Вычисление 3 2 7 5" xfId="4225"/>
    <cellStyle name="Вычисление 3 2 8" xfId="1225"/>
    <cellStyle name="Вычисление 3 2 8 2" xfId="2318"/>
    <cellStyle name="Вычисление 3 2 8 2 2" xfId="3788"/>
    <cellStyle name="Вычисление 3 2 8 2 2 2" xfId="6403"/>
    <cellStyle name="Вычисление 3 2 8 2 3" xfId="4881"/>
    <cellStyle name="Вычисление 3 2 8 3" xfId="2557"/>
    <cellStyle name="Вычисление 3 2 8 3 2" xfId="4027"/>
    <cellStyle name="Вычисление 3 2 8 3 2 2" xfId="6642"/>
    <cellStyle name="Вычисление 3 2 8 3 3" xfId="5120"/>
    <cellStyle name="Вычисление 3 2 8 4" xfId="3164"/>
    <cellStyle name="Вычисление 3 2 8 4 2" xfId="5786"/>
    <cellStyle name="Вычисление 3 2 8 5" xfId="4241"/>
    <cellStyle name="Вычисление 3 2 9" xfId="1770"/>
    <cellStyle name="Вычисление 3 2 9 2" xfId="3240"/>
    <cellStyle name="Вычисление 3 2 9 2 2" xfId="5855"/>
    <cellStyle name="Вычисление 3 2 9 3" xfId="4333"/>
    <cellStyle name="Вычисление 3 3" xfId="269"/>
    <cellStyle name="Вычисление 3 3 2" xfId="298"/>
    <cellStyle name="Вычисление 3 3 2 2" xfId="478"/>
    <cellStyle name="Вычисление 3 3 2 2 2" xfId="1908"/>
    <cellStyle name="Вычисление 3 3 2 2 2 2" xfId="3378"/>
    <cellStyle name="Вычисление 3 3 2 2 2 2 2" xfId="5993"/>
    <cellStyle name="Вычисление 3 3 2 2 2 3" xfId="4471"/>
    <cellStyle name="Вычисление 3 3 2 2 3" xfId="1978"/>
    <cellStyle name="Вычисление 3 3 2 2 3 2" xfId="3448"/>
    <cellStyle name="Вычисление 3 3 2 2 3 2 2" xfId="6063"/>
    <cellStyle name="Вычисление 3 3 2 2 3 3" xfId="4541"/>
    <cellStyle name="Вычисление 3 3 2 2 4" xfId="2745"/>
    <cellStyle name="Вычисление 3 3 2 2 4 2" xfId="5455"/>
    <cellStyle name="Вычисление 3 3 2 2 5" xfId="3072"/>
    <cellStyle name="Вычисление 3 3 2 3" xfId="1816"/>
    <cellStyle name="Вычисление 3 3 2 3 2" xfId="3286"/>
    <cellStyle name="Вычисление 3 3 2 3 2 2" xfId="5901"/>
    <cellStyle name="Вычисление 3 3 2 3 3" xfId="4379"/>
    <cellStyle name="Вычисление 3 3 2 4" xfId="2286"/>
    <cellStyle name="Вычисление 3 3 2 4 2" xfId="3756"/>
    <cellStyle name="Вычисление 3 3 2 4 2 2" xfId="6371"/>
    <cellStyle name="Вычисление 3 3 2 4 3" xfId="4849"/>
    <cellStyle name="Вычисление 3 3 2 5" xfId="2722"/>
    <cellStyle name="Вычисление 3 3 2 5 2" xfId="5443"/>
    <cellStyle name="Вычисление 3 3 3" xfId="455"/>
    <cellStyle name="Вычисление 3 3 3 2" xfId="1885"/>
    <cellStyle name="Вычисление 3 3 3 2 2" xfId="3355"/>
    <cellStyle name="Вычисление 3 3 3 2 2 2" xfId="5970"/>
    <cellStyle name="Вычисление 3 3 3 2 3" xfId="4448"/>
    <cellStyle name="Вычисление 3 3 3 3" xfId="2000"/>
    <cellStyle name="Вычисление 3 3 3 3 2" xfId="3470"/>
    <cellStyle name="Вычисление 3 3 3 3 2 2" xfId="6085"/>
    <cellStyle name="Вычисление 3 3 3 3 3" xfId="4563"/>
    <cellStyle name="Вычисление 3 3 3 4" xfId="2729"/>
    <cellStyle name="Вычисление 3 3 3 4 2" xfId="5447"/>
    <cellStyle name="Вычисление 3 3 3 5" xfId="3126"/>
    <cellStyle name="Вычисление 3 3 4" xfId="1787"/>
    <cellStyle name="Вычисление 3 3 4 2" xfId="3257"/>
    <cellStyle name="Вычисление 3 3 4 2 2" xfId="5872"/>
    <cellStyle name="Вычисление 3 3 4 3" xfId="4350"/>
    <cellStyle name="Вычисление 3 3 5" xfId="2279"/>
    <cellStyle name="Вычисление 3 3 5 2" xfId="3749"/>
    <cellStyle name="Вычисление 3 3 5 2 2" xfId="6364"/>
    <cellStyle name="Вычисление 3 3 5 3" xfId="4842"/>
    <cellStyle name="Вычисление 3 3 6" xfId="2587"/>
    <cellStyle name="Вычисление 3 3 6 2" xfId="5364"/>
    <cellStyle name="Вычисление 3 4" xfId="291"/>
    <cellStyle name="Вычисление 3 4 2" xfId="472"/>
    <cellStyle name="Вычисление 3 4 2 2" xfId="1902"/>
    <cellStyle name="Вычисление 3 4 2 2 2" xfId="3372"/>
    <cellStyle name="Вычисление 3 4 2 2 2 2" xfId="5987"/>
    <cellStyle name="Вычисление 3 4 2 2 3" xfId="4465"/>
    <cellStyle name="Вычисление 3 4 2 3" xfId="2221"/>
    <cellStyle name="Вычисление 3 4 2 3 2" xfId="3691"/>
    <cellStyle name="Вычисление 3 4 2 3 2 2" xfId="6306"/>
    <cellStyle name="Вычисление 3 4 2 3 3" xfId="4784"/>
    <cellStyle name="Вычисление 3 4 2 4" xfId="2635"/>
    <cellStyle name="Вычисление 3 4 2 4 2" xfId="5394"/>
    <cellStyle name="Вычисление 3 4 2 5" xfId="3079"/>
    <cellStyle name="Вычисление 3 4 3" xfId="1809"/>
    <cellStyle name="Вычисление 3 4 3 2" xfId="3279"/>
    <cellStyle name="Вычисление 3 4 3 2 2" xfId="5894"/>
    <cellStyle name="Вычисление 3 4 3 3" xfId="4372"/>
    <cellStyle name="Вычисление 3 4 4" xfId="2257"/>
    <cellStyle name="Вычисление 3 4 4 2" xfId="3727"/>
    <cellStyle name="Вычисление 3 4 4 2 2" xfId="6342"/>
    <cellStyle name="Вычисление 3 4 4 3" xfId="4820"/>
    <cellStyle name="Вычисление 3 4 5" xfId="1313"/>
    <cellStyle name="Вычисление 3 4 5 2" xfId="5339"/>
    <cellStyle name="Вычисление 3 5" xfId="414"/>
    <cellStyle name="Вычисление 3 5 2" xfId="1854"/>
    <cellStyle name="Вычисление 3 5 2 2" xfId="3324"/>
    <cellStyle name="Вычисление 3 5 2 2 2" xfId="5939"/>
    <cellStyle name="Вычисление 3 5 2 3" xfId="4417"/>
    <cellStyle name="Вычисление 3 5 3" xfId="2272"/>
    <cellStyle name="Вычисление 3 5 3 2" xfId="3742"/>
    <cellStyle name="Вычисление 3 5 3 2 2" xfId="6357"/>
    <cellStyle name="Вычисление 3 5 3 3" xfId="4835"/>
    <cellStyle name="Вычисление 3 5 4" xfId="2720"/>
    <cellStyle name="Вычисление 3 5 4 2" xfId="5441"/>
    <cellStyle name="Вычисление 3 5 5" xfId="3107"/>
    <cellStyle name="Вычисление 3 6" xfId="1736"/>
    <cellStyle name="Вычисление 3 6 2" xfId="3206"/>
    <cellStyle name="Вычисление 3 6 2 2" xfId="5821"/>
    <cellStyle name="Вычисление 3 6 3" xfId="4299"/>
    <cellStyle name="Вычисление 3 7" xfId="2270"/>
    <cellStyle name="Вычисление 3 7 2" xfId="3740"/>
    <cellStyle name="Вычисление 3 7 2 2" xfId="6355"/>
    <cellStyle name="Вычисление 3 7 3" xfId="4833"/>
    <cellStyle name="Вычисление 3 8" xfId="2717"/>
    <cellStyle name="Вычисление 3 8 2" xfId="5438"/>
    <cellStyle name="Вычисление 4" xfId="172"/>
    <cellStyle name="Вычисление 4 10" xfId="2280"/>
    <cellStyle name="Вычисление 4 10 2" xfId="3750"/>
    <cellStyle name="Вычисление 4 10 2 2" xfId="6365"/>
    <cellStyle name="Вычисление 4 10 3" xfId="4843"/>
    <cellStyle name="Вычисление 4 11" xfId="2740"/>
    <cellStyle name="Вычисление 4 11 2" xfId="5452"/>
    <cellStyle name="Вычисление 4 2" xfId="420"/>
    <cellStyle name="Вычисление 4 2 2" xfId="828"/>
    <cellStyle name="Вычисление 4 2 2 2" xfId="965"/>
    <cellStyle name="Вычисление 4 2 2 2 2" xfId="2188"/>
    <cellStyle name="Вычисление 4 2 2 2 2 2" xfId="3658"/>
    <cellStyle name="Вычисление 4 2 2 2 2 2 2" xfId="6273"/>
    <cellStyle name="Вычисление 4 2 2 2 2 3" xfId="4751"/>
    <cellStyle name="Вычисление 4 2 2 2 3" xfId="2479"/>
    <cellStyle name="Вычисление 4 2 2 2 3 2" xfId="3949"/>
    <cellStyle name="Вычисление 4 2 2 2 3 2 2" xfId="6564"/>
    <cellStyle name="Вычисление 4 2 2 2 3 3" xfId="5042"/>
    <cellStyle name="Вычисление 4 2 2 2 4" xfId="3030"/>
    <cellStyle name="Вычисление 4 2 2 2 4 2" xfId="5698"/>
    <cellStyle name="Вычисление 4 2 2 2 5" xfId="4151"/>
    <cellStyle name="Вычисление 4 2 2 3" xfId="2054"/>
    <cellStyle name="Вычисление 4 2 2 3 2" xfId="3524"/>
    <cellStyle name="Вычисление 4 2 2 3 2 2" xfId="6139"/>
    <cellStyle name="Вычисление 4 2 2 3 3" xfId="4617"/>
    <cellStyle name="Вычисление 4 2 2 4" xfId="2346"/>
    <cellStyle name="Вычисление 4 2 2 4 2" xfId="3816"/>
    <cellStyle name="Вычисление 4 2 2 4 2 2" xfId="6431"/>
    <cellStyle name="Вычисление 4 2 2 4 3" xfId="4909"/>
    <cellStyle name="Вычисление 4 2 2 5" xfId="2897"/>
    <cellStyle name="Вычисление 4 2 2 5 2" xfId="5565"/>
    <cellStyle name="Вычисление 4 2 2 6" xfId="2760"/>
    <cellStyle name="Вычисление 4 2 3" xfId="896"/>
    <cellStyle name="Вычисление 4 2 3 2" xfId="2119"/>
    <cellStyle name="Вычисление 4 2 3 2 2" xfId="3589"/>
    <cellStyle name="Вычисление 4 2 3 2 2 2" xfId="6204"/>
    <cellStyle name="Вычисление 4 2 3 2 3" xfId="4682"/>
    <cellStyle name="Вычисление 4 2 3 3" xfId="2410"/>
    <cellStyle name="Вычисление 4 2 3 3 2" xfId="3880"/>
    <cellStyle name="Вычисление 4 2 3 3 2 2" xfId="6495"/>
    <cellStyle name="Вычисление 4 2 3 3 3" xfId="4973"/>
    <cellStyle name="Вычисление 4 2 3 4" xfId="2961"/>
    <cellStyle name="Вычисление 4 2 3 4 2" xfId="5629"/>
    <cellStyle name="Вычисление 4 2 3 5" xfId="4082"/>
    <cellStyle name="Вычисление 4 2 4" xfId="1858"/>
    <cellStyle name="Вычисление 4 2 4 2" xfId="3328"/>
    <cellStyle name="Вычисление 4 2 4 2 2" xfId="5943"/>
    <cellStyle name="Вычисление 4 2 4 3" xfId="4421"/>
    <cellStyle name="Вычисление 4 2 5" xfId="1772"/>
    <cellStyle name="Вычисление 4 2 5 2" xfId="3242"/>
    <cellStyle name="Вычисление 4 2 5 2 2" xfId="5857"/>
    <cellStyle name="Вычисление 4 2 5 3" xfId="4335"/>
    <cellStyle name="Вычисление 4 2 6" xfId="2633"/>
    <cellStyle name="Вычисление 4 2 6 2" xfId="5393"/>
    <cellStyle name="Вычисление 4 2 7" xfId="2731"/>
    <cellStyle name="Вычисление 4 3" xfId="805"/>
    <cellStyle name="Вычисление 4 3 2" xfId="931"/>
    <cellStyle name="Вычисление 4 3 2 2" xfId="2154"/>
    <cellStyle name="Вычисление 4 3 2 2 2" xfId="3624"/>
    <cellStyle name="Вычисление 4 3 2 2 2 2" xfId="6239"/>
    <cellStyle name="Вычисление 4 3 2 2 3" xfId="4717"/>
    <cellStyle name="Вычисление 4 3 2 3" xfId="2445"/>
    <cellStyle name="Вычисление 4 3 2 3 2" xfId="3915"/>
    <cellStyle name="Вычисление 4 3 2 3 2 2" xfId="6530"/>
    <cellStyle name="Вычисление 4 3 2 3 3" xfId="5008"/>
    <cellStyle name="Вычисление 4 3 2 4" xfId="2996"/>
    <cellStyle name="Вычисление 4 3 2 4 2" xfId="5664"/>
    <cellStyle name="Вычисление 4 3 2 5" xfId="4117"/>
    <cellStyle name="Вычисление 4 3 3" xfId="2031"/>
    <cellStyle name="Вычисление 4 3 3 2" xfId="3501"/>
    <cellStyle name="Вычисление 4 3 3 2 2" xfId="6116"/>
    <cellStyle name="Вычисление 4 3 3 3" xfId="4594"/>
    <cellStyle name="Вычисление 4 3 4" xfId="2323"/>
    <cellStyle name="Вычисление 4 3 4 2" xfId="3793"/>
    <cellStyle name="Вычисление 4 3 4 2 2" xfId="6408"/>
    <cellStyle name="Вычисление 4 3 4 3" xfId="4886"/>
    <cellStyle name="Вычисление 4 3 5" xfId="2874"/>
    <cellStyle name="Вычисление 4 3 5 2" xfId="5542"/>
    <cellStyle name="Вычисление 4 3 6" xfId="2704"/>
    <cellStyle name="Вычисление 4 4" xfId="862"/>
    <cellStyle name="Вычисление 4 4 2" xfId="2085"/>
    <cellStyle name="Вычисление 4 4 2 2" xfId="3555"/>
    <cellStyle name="Вычисление 4 4 2 2 2" xfId="6170"/>
    <cellStyle name="Вычисление 4 4 2 3" xfId="4648"/>
    <cellStyle name="Вычисление 4 4 3" xfId="2376"/>
    <cellStyle name="Вычисление 4 4 3 2" xfId="3846"/>
    <cellStyle name="Вычисление 4 4 3 2 2" xfId="6461"/>
    <cellStyle name="Вычисление 4 4 3 3" xfId="4939"/>
    <cellStyle name="Вычисление 4 4 4" xfId="2927"/>
    <cellStyle name="Вычисление 4 4 4 2" xfId="5595"/>
    <cellStyle name="Вычисление 4 4 5" xfId="4048"/>
    <cellStyle name="Вычисление 4 5" xfId="1056"/>
    <cellStyle name="Вычисление 4 5 2" xfId="2239"/>
    <cellStyle name="Вычисление 4 5 2 2" xfId="3709"/>
    <cellStyle name="Вычисление 4 5 2 2 2" xfId="6324"/>
    <cellStyle name="Вычисление 4 5 2 3" xfId="4802"/>
    <cellStyle name="Вычисление 4 5 3" xfId="2517"/>
    <cellStyle name="Вычисление 4 5 3 2" xfId="3987"/>
    <cellStyle name="Вычисление 4 5 3 2 2" xfId="6602"/>
    <cellStyle name="Вычисление 4 5 3 3" xfId="5080"/>
    <cellStyle name="Вычисление 4 5 4" xfId="3089"/>
    <cellStyle name="Вычисление 4 5 4 2" xfId="5738"/>
    <cellStyle name="Вычисление 4 5 5" xfId="4198"/>
    <cellStyle name="Вычисление 4 6" xfId="1061"/>
    <cellStyle name="Вычисление 4 6 2" xfId="2244"/>
    <cellStyle name="Вычисление 4 6 2 2" xfId="3714"/>
    <cellStyle name="Вычисление 4 6 2 2 2" xfId="6329"/>
    <cellStyle name="Вычисление 4 6 2 3" xfId="4807"/>
    <cellStyle name="Вычисление 4 6 3" xfId="2522"/>
    <cellStyle name="Вычисление 4 6 3 2" xfId="3992"/>
    <cellStyle name="Вычисление 4 6 3 2 2" xfId="6607"/>
    <cellStyle name="Вычисление 4 6 3 3" xfId="5085"/>
    <cellStyle name="Вычисление 4 6 4" xfId="3094"/>
    <cellStyle name="Вычисление 4 6 4 2" xfId="5743"/>
    <cellStyle name="Вычисление 4 6 5" xfId="4203"/>
    <cellStyle name="Вычисление 4 7" xfId="1201"/>
    <cellStyle name="Вычисление 4 7 2" xfId="2294"/>
    <cellStyle name="Вычисление 4 7 2 2" xfId="3764"/>
    <cellStyle name="Вычисление 4 7 2 2 2" xfId="6379"/>
    <cellStyle name="Вычисление 4 7 2 3" xfId="4857"/>
    <cellStyle name="Вычисление 4 7 3" xfId="2533"/>
    <cellStyle name="Вычисление 4 7 3 2" xfId="4003"/>
    <cellStyle name="Вычисление 4 7 3 2 2" xfId="6618"/>
    <cellStyle name="Вычисление 4 7 3 3" xfId="5096"/>
    <cellStyle name="Вычисление 4 7 4" xfId="3140"/>
    <cellStyle name="Вычисление 4 7 4 2" xfId="5762"/>
    <cellStyle name="Вычисление 4 7 5" xfId="4217"/>
    <cellStyle name="Вычисление 4 8" xfId="1217"/>
    <cellStyle name="Вычисление 4 8 2" xfId="2310"/>
    <cellStyle name="Вычисление 4 8 2 2" xfId="3780"/>
    <cellStyle name="Вычисление 4 8 2 2 2" xfId="6395"/>
    <cellStyle name="Вычисление 4 8 2 3" xfId="4873"/>
    <cellStyle name="Вычисление 4 8 3" xfId="2549"/>
    <cellStyle name="Вычисление 4 8 3 2" xfId="4019"/>
    <cellStyle name="Вычисление 4 8 3 2 2" xfId="6634"/>
    <cellStyle name="Вычисление 4 8 3 3" xfId="5112"/>
    <cellStyle name="Вычисление 4 8 4" xfId="3156"/>
    <cellStyle name="Вычисление 4 8 4 2" xfId="5778"/>
    <cellStyle name="Вычисление 4 8 5" xfId="4233"/>
    <cellStyle name="Вычисление 4 9" xfId="1747"/>
    <cellStyle name="Вычисление 4 9 2" xfId="3217"/>
    <cellStyle name="Вычисление 4 9 2 2" xfId="5832"/>
    <cellStyle name="Вычисление 4 9 3" xfId="4310"/>
    <cellStyle name="Вычисление 5" xfId="223"/>
    <cellStyle name="Вычисление 5 2" xfId="428"/>
    <cellStyle name="Вычисление 5 2 2" xfId="835"/>
    <cellStyle name="Вычисление 5 2 2 2" xfId="972"/>
    <cellStyle name="Вычисление 5 2 2 2 2" xfId="2195"/>
    <cellStyle name="Вычисление 5 2 2 2 2 2" xfId="3665"/>
    <cellStyle name="Вычисление 5 2 2 2 2 2 2" xfId="6280"/>
    <cellStyle name="Вычисление 5 2 2 2 2 3" xfId="4758"/>
    <cellStyle name="Вычисление 5 2 2 2 3" xfId="2486"/>
    <cellStyle name="Вычисление 5 2 2 2 3 2" xfId="3956"/>
    <cellStyle name="Вычисление 5 2 2 2 3 2 2" xfId="6571"/>
    <cellStyle name="Вычисление 5 2 2 2 3 3" xfId="5049"/>
    <cellStyle name="Вычисление 5 2 2 2 4" xfId="3037"/>
    <cellStyle name="Вычисление 5 2 2 2 4 2" xfId="5705"/>
    <cellStyle name="Вычисление 5 2 2 2 5" xfId="4158"/>
    <cellStyle name="Вычисление 5 2 2 3" xfId="2061"/>
    <cellStyle name="Вычисление 5 2 2 3 2" xfId="3531"/>
    <cellStyle name="Вычисление 5 2 2 3 2 2" xfId="6146"/>
    <cellStyle name="Вычисление 5 2 2 3 3" xfId="4624"/>
    <cellStyle name="Вычисление 5 2 2 4" xfId="2353"/>
    <cellStyle name="Вычисление 5 2 2 4 2" xfId="3823"/>
    <cellStyle name="Вычисление 5 2 2 4 2 2" xfId="6438"/>
    <cellStyle name="Вычисление 5 2 2 4 3" xfId="4916"/>
    <cellStyle name="Вычисление 5 2 2 5" xfId="2904"/>
    <cellStyle name="Вычисление 5 2 2 5 2" xfId="5572"/>
    <cellStyle name="Вычисление 5 2 2 6" xfId="2842"/>
    <cellStyle name="Вычисление 5 2 3" xfId="903"/>
    <cellStyle name="Вычисление 5 2 3 2" xfId="2126"/>
    <cellStyle name="Вычисление 5 2 3 2 2" xfId="3596"/>
    <cellStyle name="Вычисление 5 2 3 2 2 2" xfId="6211"/>
    <cellStyle name="Вычисление 5 2 3 2 3" xfId="4689"/>
    <cellStyle name="Вычисление 5 2 3 3" xfId="2417"/>
    <cellStyle name="Вычисление 5 2 3 3 2" xfId="3887"/>
    <cellStyle name="Вычисление 5 2 3 3 2 2" xfId="6502"/>
    <cellStyle name="Вычисление 5 2 3 3 3" xfId="4980"/>
    <cellStyle name="Вычисление 5 2 3 4" xfId="2968"/>
    <cellStyle name="Вычисление 5 2 3 4 2" xfId="5636"/>
    <cellStyle name="Вычисление 5 2 3 5" xfId="4089"/>
    <cellStyle name="Вычисление 5 2 4" xfId="1863"/>
    <cellStyle name="Вычисление 5 2 4 2" xfId="3333"/>
    <cellStyle name="Вычисление 5 2 4 2 2" xfId="5948"/>
    <cellStyle name="Вычисление 5 2 4 3" xfId="4426"/>
    <cellStyle name="Вычисление 5 2 5" xfId="1752"/>
    <cellStyle name="Вычисление 5 2 5 2" xfId="3222"/>
    <cellStyle name="Вычисление 5 2 5 2 2" xfId="5837"/>
    <cellStyle name="Вычисление 5 2 5 3" xfId="4315"/>
    <cellStyle name="Вычисление 5 2 6" xfId="2753"/>
    <cellStyle name="Вычисление 5 2 6 2" xfId="5458"/>
    <cellStyle name="Вычисление 5 2 7" xfId="2716"/>
    <cellStyle name="Вычисление 5 3" xfId="812"/>
    <cellStyle name="Вычисление 5 3 2" xfId="938"/>
    <cellStyle name="Вычисление 5 3 2 2" xfId="2161"/>
    <cellStyle name="Вычисление 5 3 2 2 2" xfId="3631"/>
    <cellStyle name="Вычисление 5 3 2 2 2 2" xfId="6246"/>
    <cellStyle name="Вычисление 5 3 2 2 3" xfId="4724"/>
    <cellStyle name="Вычисление 5 3 2 3" xfId="2452"/>
    <cellStyle name="Вычисление 5 3 2 3 2" xfId="3922"/>
    <cellStyle name="Вычисление 5 3 2 3 2 2" xfId="6537"/>
    <cellStyle name="Вычисление 5 3 2 3 3" xfId="5015"/>
    <cellStyle name="Вычисление 5 3 2 4" xfId="3003"/>
    <cellStyle name="Вычисление 5 3 2 4 2" xfId="5671"/>
    <cellStyle name="Вычисление 5 3 2 5" xfId="4124"/>
    <cellStyle name="Вычисление 5 3 3" xfId="2038"/>
    <cellStyle name="Вычисление 5 3 3 2" xfId="3508"/>
    <cellStyle name="Вычисление 5 3 3 2 2" xfId="6123"/>
    <cellStyle name="Вычисление 5 3 3 3" xfId="4601"/>
    <cellStyle name="Вычисление 5 3 4" xfId="2330"/>
    <cellStyle name="Вычисление 5 3 4 2" xfId="3800"/>
    <cellStyle name="Вычисление 5 3 4 2 2" xfId="6415"/>
    <cellStyle name="Вычисление 5 3 4 3" xfId="4893"/>
    <cellStyle name="Вычисление 5 3 5" xfId="2881"/>
    <cellStyle name="Вычисление 5 3 5 2" xfId="5549"/>
    <cellStyle name="Вычисление 5 3 6" xfId="2857"/>
    <cellStyle name="Вычисление 5 4" xfId="869"/>
    <cellStyle name="Вычисление 5 4 2" xfId="2092"/>
    <cellStyle name="Вычисление 5 4 2 2" xfId="3562"/>
    <cellStyle name="Вычисление 5 4 2 2 2" xfId="6177"/>
    <cellStyle name="Вычисление 5 4 2 3" xfId="4655"/>
    <cellStyle name="Вычисление 5 4 3" xfId="2383"/>
    <cellStyle name="Вычисление 5 4 3 2" xfId="3853"/>
    <cellStyle name="Вычисление 5 4 3 2 2" xfId="6468"/>
    <cellStyle name="Вычисление 5 4 3 3" xfId="4946"/>
    <cellStyle name="Вычисление 5 4 4" xfId="2934"/>
    <cellStyle name="Вычисление 5 4 4 2" xfId="5602"/>
    <cellStyle name="Вычисление 5 4 5" xfId="4055"/>
    <cellStyle name="Вычисление 5 5" xfId="1758"/>
    <cellStyle name="Вычисление 5 5 2" xfId="3228"/>
    <cellStyle name="Вычисление 5 5 2 2" xfId="5843"/>
    <cellStyle name="Вычисление 5 5 3" xfId="4321"/>
    <cellStyle name="Вычисление 5 6" xfId="2007"/>
    <cellStyle name="Вычисление 5 6 2" xfId="3477"/>
    <cellStyle name="Вычисление 5 6 2 2" xfId="6092"/>
    <cellStyle name="Вычисление 5 6 3" xfId="4570"/>
    <cellStyle name="Вычисление 5 7" xfId="2870"/>
    <cellStyle name="Вычисление 5 7 2" xfId="5538"/>
    <cellStyle name="Вычисление 6" xfId="261"/>
    <cellStyle name="Вычисление 6 2" xfId="284"/>
    <cellStyle name="Вычисление 6 2 2" xfId="467"/>
    <cellStyle name="Вычисление 6 2 2 2" xfId="986"/>
    <cellStyle name="Вычисление 6 2 2 2 2" xfId="2209"/>
    <cellStyle name="Вычисление 6 2 2 2 2 2" xfId="3679"/>
    <cellStyle name="Вычисление 6 2 2 2 2 2 2" xfId="6294"/>
    <cellStyle name="Вычисление 6 2 2 2 2 3" xfId="4772"/>
    <cellStyle name="Вычисление 6 2 2 2 3" xfId="2500"/>
    <cellStyle name="Вычисление 6 2 2 2 3 2" xfId="3970"/>
    <cellStyle name="Вычисление 6 2 2 2 3 2 2" xfId="6585"/>
    <cellStyle name="Вычисление 6 2 2 2 3 3" xfId="5063"/>
    <cellStyle name="Вычисление 6 2 2 2 4" xfId="3051"/>
    <cellStyle name="Вычисление 6 2 2 2 4 2" xfId="5719"/>
    <cellStyle name="Вычисление 6 2 2 2 5" xfId="4172"/>
    <cellStyle name="Вычисление 6 2 2 3" xfId="1897"/>
    <cellStyle name="Вычисление 6 2 2 3 2" xfId="3367"/>
    <cellStyle name="Вычисление 6 2 2 3 2 2" xfId="5982"/>
    <cellStyle name="Вычисление 6 2 2 3 3" xfId="4460"/>
    <cellStyle name="Вычисление 6 2 2 4" xfId="2284"/>
    <cellStyle name="Вычисление 6 2 2 4 2" xfId="3754"/>
    <cellStyle name="Вычисление 6 2 2 4 2 2" xfId="6369"/>
    <cellStyle name="Вычисление 6 2 2 4 3" xfId="4847"/>
    <cellStyle name="Вычисление 6 2 2 5" xfId="2561"/>
    <cellStyle name="Вычисление 6 2 2 5 2" xfId="5345"/>
    <cellStyle name="Вычисление 6 2 2 6" xfId="3076"/>
    <cellStyle name="Вычисление 6 2 3" xfId="917"/>
    <cellStyle name="Вычисление 6 2 3 2" xfId="2140"/>
    <cellStyle name="Вычисление 6 2 3 2 2" xfId="3610"/>
    <cellStyle name="Вычисление 6 2 3 2 2 2" xfId="6225"/>
    <cellStyle name="Вычисление 6 2 3 2 3" xfId="4703"/>
    <cellStyle name="Вычисление 6 2 3 3" xfId="2431"/>
    <cellStyle name="Вычисление 6 2 3 3 2" xfId="3901"/>
    <cellStyle name="Вычисление 6 2 3 3 2 2" xfId="6516"/>
    <cellStyle name="Вычисление 6 2 3 3 3" xfId="4994"/>
    <cellStyle name="Вычисление 6 2 3 4" xfId="2982"/>
    <cellStyle name="Вычисление 6 2 3 4 2" xfId="5650"/>
    <cellStyle name="Вычисление 6 2 3 5" xfId="4103"/>
    <cellStyle name="Вычисление 6 2 4" xfId="1802"/>
    <cellStyle name="Вычисление 6 2 4 2" xfId="3272"/>
    <cellStyle name="Вычисление 6 2 4 2 2" xfId="5887"/>
    <cellStyle name="Вычисление 6 2 4 3" xfId="4365"/>
    <cellStyle name="Вычисление 6 2 5" xfId="1971"/>
    <cellStyle name="Вычисление 6 2 5 2" xfId="3441"/>
    <cellStyle name="Вычисление 6 2 5 2 2" xfId="6056"/>
    <cellStyle name="Вычисление 6 2 5 3" xfId="4534"/>
    <cellStyle name="Вычисление 6 2 6" xfId="2828"/>
    <cellStyle name="Вычисление 6 2 6 2" xfId="5507"/>
    <cellStyle name="Вычисление 6 3" xfId="449"/>
    <cellStyle name="Вычисление 6 3 2" xfId="952"/>
    <cellStyle name="Вычисление 6 3 2 2" xfId="2175"/>
    <cellStyle name="Вычисление 6 3 2 2 2" xfId="3645"/>
    <cellStyle name="Вычисление 6 3 2 2 2 2" xfId="6260"/>
    <cellStyle name="Вычисление 6 3 2 2 3" xfId="4738"/>
    <cellStyle name="Вычисление 6 3 2 3" xfId="2466"/>
    <cellStyle name="Вычисление 6 3 2 3 2" xfId="3936"/>
    <cellStyle name="Вычисление 6 3 2 3 2 2" xfId="6551"/>
    <cellStyle name="Вычисление 6 3 2 3 3" xfId="5029"/>
    <cellStyle name="Вычисление 6 3 2 4" xfId="3017"/>
    <cellStyle name="Вычисление 6 3 2 4 2" xfId="5685"/>
    <cellStyle name="Вычисление 6 3 2 5" xfId="4138"/>
    <cellStyle name="Вычисление 6 3 3" xfId="1879"/>
    <cellStyle name="Вычисление 6 3 3 2" xfId="3349"/>
    <cellStyle name="Вычисление 6 3 3 2 2" xfId="5964"/>
    <cellStyle name="Вычисление 6 3 3 3" xfId="4442"/>
    <cellStyle name="Вычисление 6 3 4" xfId="2281"/>
    <cellStyle name="Вычисление 6 3 4 2" xfId="3751"/>
    <cellStyle name="Вычисление 6 3 4 2 2" xfId="6366"/>
    <cellStyle name="Вычисление 6 3 4 3" xfId="4844"/>
    <cellStyle name="Вычисление 6 3 5" xfId="2689"/>
    <cellStyle name="Вычисление 6 3 5 2" xfId="5423"/>
    <cellStyle name="Вычисление 6 3 6" xfId="2728"/>
    <cellStyle name="Вычисление 6 4" xfId="883"/>
    <cellStyle name="Вычисление 6 4 2" xfId="2106"/>
    <cellStyle name="Вычисление 6 4 2 2" xfId="3576"/>
    <cellStyle name="Вычисление 6 4 2 2 2" xfId="6191"/>
    <cellStyle name="Вычисление 6 4 2 3" xfId="4669"/>
    <cellStyle name="Вычисление 6 4 3" xfId="2397"/>
    <cellStyle name="Вычисление 6 4 3 2" xfId="3867"/>
    <cellStyle name="Вычисление 6 4 3 2 2" xfId="6482"/>
    <cellStyle name="Вычисление 6 4 3 3" xfId="4960"/>
    <cellStyle name="Вычисление 6 4 4" xfId="2948"/>
    <cellStyle name="Вычисление 6 4 4 2" xfId="5616"/>
    <cellStyle name="Вычисление 6 4 5" xfId="4069"/>
    <cellStyle name="Вычисление 6 5" xfId="1779"/>
    <cellStyle name="Вычисление 6 5 2" xfId="3249"/>
    <cellStyle name="Вычисление 6 5 2 2" xfId="5864"/>
    <cellStyle name="Вычисление 6 5 3" xfId="4342"/>
    <cellStyle name="Вычисление 6 6" xfId="2264"/>
    <cellStyle name="Вычисление 6 6 2" xfId="3734"/>
    <cellStyle name="Вычисление 6 6 2 2" xfId="6349"/>
    <cellStyle name="Вычисление 6 6 3" xfId="4827"/>
    <cellStyle name="Вычисление 6 7" xfId="2582"/>
    <cellStyle name="Вычисление 6 7 2" xfId="5359"/>
    <cellStyle name="Вычисление 7" xfId="276"/>
    <cellStyle name="Вычисление 7 2" xfId="459"/>
    <cellStyle name="Вычисление 7 2 2" xfId="957"/>
    <cellStyle name="Вычисление 7 2 2 2" xfId="2180"/>
    <cellStyle name="Вычисление 7 2 2 2 2" xfId="3650"/>
    <cellStyle name="Вычисление 7 2 2 2 2 2" xfId="6265"/>
    <cellStyle name="Вычисление 7 2 2 2 3" xfId="4743"/>
    <cellStyle name="Вычисление 7 2 2 3" xfId="2471"/>
    <cellStyle name="Вычисление 7 2 2 3 2" xfId="3941"/>
    <cellStyle name="Вычисление 7 2 2 3 2 2" xfId="6556"/>
    <cellStyle name="Вычисление 7 2 2 3 3" xfId="5034"/>
    <cellStyle name="Вычисление 7 2 2 4" xfId="3022"/>
    <cellStyle name="Вычисление 7 2 2 4 2" xfId="5690"/>
    <cellStyle name="Вычисление 7 2 2 5" xfId="4143"/>
    <cellStyle name="Вычисление 7 2 3" xfId="1889"/>
    <cellStyle name="Вычисление 7 2 3 2" xfId="3359"/>
    <cellStyle name="Вычисление 7 2 3 2 2" xfId="5974"/>
    <cellStyle name="Вычисление 7 2 3 3" xfId="4452"/>
    <cellStyle name="Вычисление 7 2 4" xfId="2220"/>
    <cellStyle name="Вычисление 7 2 4 2" xfId="3690"/>
    <cellStyle name="Вычисление 7 2 4 2 2" xfId="6305"/>
    <cellStyle name="Вычисление 7 2 4 3" xfId="4783"/>
    <cellStyle name="Вычисление 7 2 5" xfId="2815"/>
    <cellStyle name="Вычисление 7 2 5 2" xfId="5497"/>
    <cellStyle name="Вычисление 7 2 6" xfId="2788"/>
    <cellStyle name="Вычисление 7 3" xfId="888"/>
    <cellStyle name="Вычисление 7 3 2" xfId="2111"/>
    <cellStyle name="Вычисление 7 3 2 2" xfId="3581"/>
    <cellStyle name="Вычисление 7 3 2 2 2" xfId="6196"/>
    <cellStyle name="Вычисление 7 3 2 3" xfId="4674"/>
    <cellStyle name="Вычисление 7 3 3" xfId="2402"/>
    <cellStyle name="Вычисление 7 3 3 2" xfId="3872"/>
    <cellStyle name="Вычисление 7 3 3 2 2" xfId="6487"/>
    <cellStyle name="Вычисление 7 3 3 3" xfId="4965"/>
    <cellStyle name="Вычисление 7 3 4" xfId="2953"/>
    <cellStyle name="Вычисление 7 3 4 2" xfId="5621"/>
    <cellStyle name="Вычисление 7 3 5" xfId="4074"/>
    <cellStyle name="Вычисление 7 4" xfId="1794"/>
    <cellStyle name="Вычисление 7 4 2" xfId="3264"/>
    <cellStyle name="Вычисление 7 4 2 2" xfId="5879"/>
    <cellStyle name="Вычисление 7 4 3" xfId="4357"/>
    <cellStyle name="Вычисление 7 5" xfId="1918"/>
    <cellStyle name="Вычисление 7 5 2" xfId="3388"/>
    <cellStyle name="Вычисление 7 5 2 2" xfId="6003"/>
    <cellStyle name="Вычисление 7 5 3" xfId="4481"/>
    <cellStyle name="Вычисление 7 6" xfId="2762"/>
    <cellStyle name="Вычисление 7 6 2" xfId="5462"/>
    <cellStyle name="Вычисление 8" xfId="333"/>
    <cellStyle name="Вычисление 8 2" xfId="484"/>
    <cellStyle name="Вычисление 8 2 2" xfId="1914"/>
    <cellStyle name="Вычисление 8 2 2 2" xfId="3384"/>
    <cellStyle name="Вычисление 8 2 2 2 2" xfId="5999"/>
    <cellStyle name="Вычисление 8 2 2 3" xfId="4477"/>
    <cellStyle name="Вычисление 8 2 3" xfId="1850"/>
    <cellStyle name="Вычисление 8 2 3 2" xfId="3320"/>
    <cellStyle name="Вычисление 8 2 3 2 2" xfId="5935"/>
    <cellStyle name="Вычисление 8 2 3 3" xfId="4413"/>
    <cellStyle name="Вычисление 8 2 4" xfId="2770"/>
    <cellStyle name="Вычисление 8 2 4 2" xfId="5466"/>
    <cellStyle name="Вычисление 8 2 5" xfId="2653"/>
    <cellStyle name="Вычисление 8 3" xfId="1828"/>
    <cellStyle name="Вычисление 8 3 2" xfId="3298"/>
    <cellStyle name="Вычисление 8 3 2 2" xfId="5913"/>
    <cellStyle name="Вычисление 8 3 3" xfId="4391"/>
    <cellStyle name="Вычисление 8 4" xfId="2262"/>
    <cellStyle name="Вычисление 8 4 2" xfId="3732"/>
    <cellStyle name="Вычисление 8 4 2 2" xfId="6347"/>
    <cellStyle name="Вычисление 8 4 3" xfId="4825"/>
    <cellStyle name="Вычисление 8 5" xfId="1548"/>
    <cellStyle name="Вычисление 8 5 2" xfId="5340"/>
    <cellStyle name="Вычисление 9" xfId="393"/>
    <cellStyle name="Вычисление 9 2" xfId="923"/>
    <cellStyle name="Вычисление 9 2 2" xfId="2146"/>
    <cellStyle name="Вычисление 9 2 2 2" xfId="3616"/>
    <cellStyle name="Вычисление 9 2 2 2 2" xfId="6231"/>
    <cellStyle name="Вычисление 9 2 2 3" xfId="4709"/>
    <cellStyle name="Вычисление 9 2 3" xfId="2437"/>
    <cellStyle name="Вычисление 9 2 3 2" xfId="3907"/>
    <cellStyle name="Вычисление 9 2 3 2 2" xfId="6522"/>
    <cellStyle name="Вычисление 9 2 3 3" xfId="5000"/>
    <cellStyle name="Вычисление 9 2 4" xfId="2988"/>
    <cellStyle name="Вычисление 9 2 4 2" xfId="5656"/>
    <cellStyle name="Вычисление 9 2 5" xfId="4109"/>
    <cellStyle name="Вычисление 9 3" xfId="1845"/>
    <cellStyle name="Вычисление 9 3 2" xfId="3315"/>
    <cellStyle name="Вычисление 9 3 2 2" xfId="5930"/>
    <cellStyle name="Вычисление 9 3 3" xfId="4408"/>
    <cellStyle name="Вычисление 9 4" xfId="2287"/>
    <cellStyle name="Вычисление 9 4 2" xfId="3757"/>
    <cellStyle name="Вычисление 9 4 2 2" xfId="6372"/>
    <cellStyle name="Вычисление 9 4 3" xfId="4850"/>
    <cellStyle name="Вычисление 9 5" xfId="2726"/>
    <cellStyle name="Вычисление 9 5 2" xfId="5445"/>
    <cellStyle name="Вычисление 9 6" xfId="3124"/>
    <cellStyle name="Заголовок 1" xfId="55" builtinId="16" customBuiltin="1"/>
    <cellStyle name="Заголовок 1 10" xfId="1018"/>
    <cellStyle name="Заголовок 1 11" xfId="1258"/>
    <cellStyle name="Заголовок 1 2" xfId="56"/>
    <cellStyle name="Заголовок 1 3" xfId="127"/>
    <cellStyle name="Заголовок 1 4" xfId="173"/>
    <cellStyle name="Заголовок 1 5" xfId="224"/>
    <cellStyle name="Заголовок 1 6" xfId="334"/>
    <cellStyle name="Заголовок 1 7" xfId="395"/>
    <cellStyle name="Заголовок 1 8" xfId="530"/>
    <cellStyle name="Заголовок 1 9" xfId="642"/>
    <cellStyle name="Заголовок 2" xfId="57" builtinId="17" customBuiltin="1"/>
    <cellStyle name="Заголовок 2 10" xfId="1019"/>
    <cellStyle name="Заголовок 2 11" xfId="1260"/>
    <cellStyle name="Заголовок 2 2" xfId="58"/>
    <cellStyle name="Заголовок 2 3" xfId="128"/>
    <cellStyle name="Заголовок 2 4" xfId="174"/>
    <cellStyle name="Заголовок 2 5" xfId="225"/>
    <cellStyle name="Заголовок 2 6" xfId="335"/>
    <cellStyle name="Заголовок 2 7" xfId="396"/>
    <cellStyle name="Заголовок 2 8" xfId="531"/>
    <cellStyle name="Заголовок 2 9" xfId="643"/>
    <cellStyle name="Заголовок 3" xfId="59" builtinId="18" customBuiltin="1"/>
    <cellStyle name="Заголовок 3 10" xfId="1020"/>
    <cellStyle name="Заголовок 3 11" xfId="1261"/>
    <cellStyle name="Заголовок 3 2" xfId="60"/>
    <cellStyle name="Заголовок 3 3" xfId="129"/>
    <cellStyle name="Заголовок 3 4" xfId="175"/>
    <cellStyle name="Заголовок 3 5" xfId="226"/>
    <cellStyle name="Заголовок 3 6" xfId="336"/>
    <cellStyle name="Заголовок 3 7" xfId="397"/>
    <cellStyle name="Заголовок 3 8" xfId="532"/>
    <cellStyle name="Заголовок 3 9" xfId="644"/>
    <cellStyle name="Заголовок 4" xfId="61" builtinId="19" customBuiltin="1"/>
    <cellStyle name="Заголовок 4 10" xfId="1021"/>
    <cellStyle name="Заголовок 4 11" xfId="1262"/>
    <cellStyle name="Заголовок 4 2" xfId="62"/>
    <cellStyle name="Заголовок 4 3" xfId="130"/>
    <cellStyle name="Заголовок 4 4" xfId="176"/>
    <cellStyle name="Заголовок 4 5" xfId="227"/>
    <cellStyle name="Заголовок 4 6" xfId="337"/>
    <cellStyle name="Заголовок 4 7" xfId="398"/>
    <cellStyle name="Заголовок 4 8" xfId="533"/>
    <cellStyle name="Заголовок 4 9" xfId="645"/>
    <cellStyle name="Итог" xfId="63" builtinId="25" customBuiltin="1"/>
    <cellStyle name="Итог 10" xfId="534"/>
    <cellStyle name="Итог 10 2" xfId="992"/>
    <cellStyle name="Итог 10 2 2" xfId="2215"/>
    <cellStyle name="Итог 10 2 2 2" xfId="3685"/>
    <cellStyle name="Итог 10 2 2 2 2" xfId="6300"/>
    <cellStyle name="Итог 10 2 2 3" xfId="4778"/>
    <cellStyle name="Итог 10 2 3" xfId="2506"/>
    <cellStyle name="Итог 10 2 3 2" xfId="3976"/>
    <cellStyle name="Итог 10 2 3 2 2" xfId="6591"/>
    <cellStyle name="Итог 10 2 3 3" xfId="5069"/>
    <cellStyle name="Итог 10 2 4" xfId="3057"/>
    <cellStyle name="Итог 10 2 4 2" xfId="5725"/>
    <cellStyle name="Итог 10 2 5" xfId="4178"/>
    <cellStyle name="Итог 10 3" xfId="1926"/>
    <cellStyle name="Итог 10 3 2" xfId="3396"/>
    <cellStyle name="Итог 10 3 2 2" xfId="6011"/>
    <cellStyle name="Итог 10 3 3" xfId="4489"/>
    <cellStyle name="Итог 10 4" xfId="1847"/>
    <cellStyle name="Итог 10 4 2" xfId="3317"/>
    <cellStyle name="Итог 10 4 2 2" xfId="5932"/>
    <cellStyle name="Итог 10 4 3" xfId="4410"/>
    <cellStyle name="Итог 10 5" xfId="2774"/>
    <cellStyle name="Итог 10 5 2" xfId="5470"/>
    <cellStyle name="Итог 10 6" xfId="2814"/>
    <cellStyle name="Итог 11" xfId="782"/>
    <cellStyle name="Итог 11 2" xfId="2012"/>
    <cellStyle name="Итог 11 2 2" xfId="3482"/>
    <cellStyle name="Итог 11 2 2 2" xfId="6097"/>
    <cellStyle name="Итог 11 2 3" xfId="4575"/>
    <cellStyle name="Итог 11 3" xfId="1953"/>
    <cellStyle name="Итог 11 3 2" xfId="3423"/>
    <cellStyle name="Итог 11 3 2 2" xfId="6038"/>
    <cellStyle name="Итог 11 3 3" xfId="4516"/>
    <cellStyle name="Итог 11 4" xfId="2648"/>
    <cellStyle name="Итог 11 4 2" xfId="5400"/>
    <cellStyle name="Итог 11 5" xfId="2628"/>
    <cellStyle name="Итог 12" xfId="855"/>
    <cellStyle name="Итог 12 2" xfId="2078"/>
    <cellStyle name="Итог 12 2 2" xfId="3548"/>
    <cellStyle name="Итог 12 2 2 2" xfId="6163"/>
    <cellStyle name="Итог 12 2 3" xfId="4641"/>
    <cellStyle name="Итог 12 3" xfId="2369"/>
    <cellStyle name="Итог 12 3 2" xfId="3839"/>
    <cellStyle name="Итог 12 3 2 2" xfId="6454"/>
    <cellStyle name="Итог 12 3 3" xfId="4932"/>
    <cellStyle name="Итог 12 4" xfId="2920"/>
    <cellStyle name="Итог 12 4 2" xfId="5588"/>
    <cellStyle name="Итог 12 5" xfId="4041"/>
    <cellStyle name="Итог 13" xfId="1263"/>
    <cellStyle name="Итог 13 2" xfId="3178"/>
    <cellStyle name="Итог 13 2 2" xfId="5794"/>
    <cellStyle name="Итог 13 3" xfId="4251"/>
    <cellStyle name="Итог 14" xfId="1724"/>
    <cellStyle name="Итог 14 2" xfId="3194"/>
    <cellStyle name="Итог 14 2 2" xfId="5809"/>
    <cellStyle name="Итог 14 3" xfId="4287"/>
    <cellStyle name="Итог 15" xfId="2222"/>
    <cellStyle name="Итог 15 2" xfId="3692"/>
    <cellStyle name="Итог 15 2 2" xfId="6307"/>
    <cellStyle name="Итог 15 3" xfId="4785"/>
    <cellStyle name="Итог 16" xfId="2821"/>
    <cellStyle name="Итог 16 2" xfId="5501"/>
    <cellStyle name="Итог 2" xfId="64"/>
    <cellStyle name="Итог 2 2" xfId="246"/>
    <cellStyle name="Итог 2 2 10" xfId="1962"/>
    <cellStyle name="Итог 2 2 10 2" xfId="3432"/>
    <cellStyle name="Итог 2 2 10 2 2" xfId="6047"/>
    <cellStyle name="Итог 2 2 10 3" xfId="4525"/>
    <cellStyle name="Итог 2 2 11" xfId="2816"/>
    <cellStyle name="Итог 2 2 11 2" xfId="5498"/>
    <cellStyle name="Итог 2 2 2" xfId="437"/>
    <cellStyle name="Итог 2 2 2 2" xfId="838"/>
    <cellStyle name="Итог 2 2 2 2 2" xfId="975"/>
    <cellStyle name="Итог 2 2 2 2 2 2" xfId="2198"/>
    <cellStyle name="Итог 2 2 2 2 2 2 2" xfId="3668"/>
    <cellStyle name="Итог 2 2 2 2 2 2 2 2" xfId="6283"/>
    <cellStyle name="Итог 2 2 2 2 2 2 3" xfId="4761"/>
    <cellStyle name="Итог 2 2 2 2 2 3" xfId="2489"/>
    <cellStyle name="Итог 2 2 2 2 2 3 2" xfId="3959"/>
    <cellStyle name="Итог 2 2 2 2 2 3 2 2" xfId="6574"/>
    <cellStyle name="Итог 2 2 2 2 2 3 3" xfId="5052"/>
    <cellStyle name="Итог 2 2 2 2 2 4" xfId="3040"/>
    <cellStyle name="Итог 2 2 2 2 2 4 2" xfId="5708"/>
    <cellStyle name="Итог 2 2 2 2 2 5" xfId="4161"/>
    <cellStyle name="Итог 2 2 2 2 3" xfId="2064"/>
    <cellStyle name="Итог 2 2 2 2 3 2" xfId="3534"/>
    <cellStyle name="Итог 2 2 2 2 3 2 2" xfId="6149"/>
    <cellStyle name="Итог 2 2 2 2 3 3" xfId="4627"/>
    <cellStyle name="Итог 2 2 2 2 4" xfId="2356"/>
    <cellStyle name="Итог 2 2 2 2 4 2" xfId="3826"/>
    <cellStyle name="Итог 2 2 2 2 4 2 2" xfId="6441"/>
    <cellStyle name="Итог 2 2 2 2 4 3" xfId="4919"/>
    <cellStyle name="Итог 2 2 2 2 5" xfId="2907"/>
    <cellStyle name="Итог 2 2 2 2 5 2" xfId="5575"/>
    <cellStyle name="Итог 2 2 2 2 6" xfId="3169"/>
    <cellStyle name="Итог 2 2 2 3" xfId="906"/>
    <cellStyle name="Итог 2 2 2 3 2" xfId="2129"/>
    <cellStyle name="Итог 2 2 2 3 2 2" xfId="3599"/>
    <cellStyle name="Итог 2 2 2 3 2 2 2" xfId="6214"/>
    <cellStyle name="Итог 2 2 2 3 2 3" xfId="4692"/>
    <cellStyle name="Итог 2 2 2 3 3" xfId="2420"/>
    <cellStyle name="Итог 2 2 2 3 3 2" xfId="3890"/>
    <cellStyle name="Итог 2 2 2 3 3 2 2" xfId="6505"/>
    <cellStyle name="Итог 2 2 2 3 3 3" xfId="4983"/>
    <cellStyle name="Итог 2 2 2 3 4" xfId="2971"/>
    <cellStyle name="Итог 2 2 2 3 4 2" xfId="5639"/>
    <cellStyle name="Итог 2 2 2 3 5" xfId="4092"/>
    <cellStyle name="Итог 2 2 2 4" xfId="1869"/>
    <cellStyle name="Итог 2 2 2 4 2" xfId="3339"/>
    <cellStyle name="Итог 2 2 2 4 2 2" xfId="5954"/>
    <cellStyle name="Итог 2 2 2 4 3" xfId="4432"/>
    <cellStyle name="Итог 2 2 2 5" xfId="1984"/>
    <cellStyle name="Итог 2 2 2 5 2" xfId="3454"/>
    <cellStyle name="Итог 2 2 2 5 2 2" xfId="6069"/>
    <cellStyle name="Итог 2 2 2 5 3" xfId="4547"/>
    <cellStyle name="Итог 2 2 2 6" xfId="2799"/>
    <cellStyle name="Итог 2 2 2 6 2" xfId="5485"/>
    <cellStyle name="Итог 2 2 2 7" xfId="2622"/>
    <cellStyle name="Итог 2 2 3" xfId="815"/>
    <cellStyle name="Итог 2 2 3 2" xfId="941"/>
    <cellStyle name="Итог 2 2 3 2 2" xfId="2164"/>
    <cellStyle name="Итог 2 2 3 2 2 2" xfId="3634"/>
    <cellStyle name="Итог 2 2 3 2 2 2 2" xfId="6249"/>
    <cellStyle name="Итог 2 2 3 2 2 3" xfId="4727"/>
    <cellStyle name="Итог 2 2 3 2 3" xfId="2455"/>
    <cellStyle name="Итог 2 2 3 2 3 2" xfId="3925"/>
    <cellStyle name="Итог 2 2 3 2 3 2 2" xfId="6540"/>
    <cellStyle name="Итог 2 2 3 2 3 3" xfId="5018"/>
    <cellStyle name="Итог 2 2 3 2 4" xfId="3006"/>
    <cellStyle name="Итог 2 2 3 2 4 2" xfId="5674"/>
    <cellStyle name="Итог 2 2 3 2 5" xfId="4127"/>
    <cellStyle name="Итог 2 2 3 3" xfId="2041"/>
    <cellStyle name="Итог 2 2 3 3 2" xfId="3511"/>
    <cellStyle name="Итог 2 2 3 3 2 2" xfId="6126"/>
    <cellStyle name="Итог 2 2 3 3 3" xfId="4604"/>
    <cellStyle name="Итог 2 2 3 4" xfId="2333"/>
    <cellStyle name="Итог 2 2 3 4 2" xfId="3803"/>
    <cellStyle name="Итог 2 2 3 4 2 2" xfId="6418"/>
    <cellStyle name="Итог 2 2 3 4 3" xfId="4896"/>
    <cellStyle name="Итог 2 2 3 5" xfId="2884"/>
    <cellStyle name="Итог 2 2 3 5 2" xfId="5552"/>
    <cellStyle name="Итог 2 2 3 6" xfId="3061"/>
    <cellStyle name="Итог 2 2 4" xfId="872"/>
    <cellStyle name="Итог 2 2 4 2" xfId="2095"/>
    <cellStyle name="Итог 2 2 4 2 2" xfId="3565"/>
    <cellStyle name="Итог 2 2 4 2 2 2" xfId="6180"/>
    <cellStyle name="Итог 2 2 4 2 3" xfId="4658"/>
    <cellStyle name="Итог 2 2 4 3" xfId="2386"/>
    <cellStyle name="Итог 2 2 4 3 2" xfId="3856"/>
    <cellStyle name="Итог 2 2 4 3 2 2" xfId="6471"/>
    <cellStyle name="Итог 2 2 4 3 3" xfId="4949"/>
    <cellStyle name="Итог 2 2 4 4" xfId="2937"/>
    <cellStyle name="Итог 2 2 4 4 2" xfId="5605"/>
    <cellStyle name="Итог 2 2 4 5" xfId="4058"/>
    <cellStyle name="Итог 2 2 5" xfId="789"/>
    <cellStyle name="Итог 2 2 5 2" xfId="2017"/>
    <cellStyle name="Итог 2 2 5 2 2" xfId="3487"/>
    <cellStyle name="Итог 2 2 5 2 2 2" xfId="6102"/>
    <cellStyle name="Итог 2 2 5 2 3" xfId="4580"/>
    <cellStyle name="Итог 2 2 5 3" xfId="1733"/>
    <cellStyle name="Итог 2 2 5 3 2" xfId="3203"/>
    <cellStyle name="Итог 2 2 5 3 2 2" xfId="5818"/>
    <cellStyle name="Итог 2 2 5 3 3" xfId="4296"/>
    <cellStyle name="Итог 2 2 5 4" xfId="2612"/>
    <cellStyle name="Итог 2 2 5 4 2" xfId="5380"/>
    <cellStyle name="Итог 2 2 5 5" xfId="2742"/>
    <cellStyle name="Итог 2 2 6" xfId="1064"/>
    <cellStyle name="Итог 2 2 6 2" xfId="2247"/>
    <cellStyle name="Итог 2 2 6 2 2" xfId="3717"/>
    <cellStyle name="Итог 2 2 6 2 2 2" xfId="6332"/>
    <cellStyle name="Итог 2 2 6 2 3" xfId="4810"/>
    <cellStyle name="Итог 2 2 6 3" xfId="2525"/>
    <cellStyle name="Итог 2 2 6 3 2" xfId="3995"/>
    <cellStyle name="Итог 2 2 6 3 2 2" xfId="6610"/>
    <cellStyle name="Итог 2 2 6 3 3" xfId="5088"/>
    <cellStyle name="Итог 2 2 6 4" xfId="3097"/>
    <cellStyle name="Итог 2 2 6 4 2" xfId="5746"/>
    <cellStyle name="Итог 2 2 6 5" xfId="4206"/>
    <cellStyle name="Итог 2 2 7" xfId="1204"/>
    <cellStyle name="Итог 2 2 7 2" xfId="2297"/>
    <cellStyle name="Итог 2 2 7 2 2" xfId="3767"/>
    <cellStyle name="Итог 2 2 7 2 2 2" xfId="6382"/>
    <cellStyle name="Итог 2 2 7 2 3" xfId="4860"/>
    <cellStyle name="Итог 2 2 7 3" xfId="2536"/>
    <cellStyle name="Итог 2 2 7 3 2" xfId="4006"/>
    <cellStyle name="Итог 2 2 7 3 2 2" xfId="6621"/>
    <cellStyle name="Итог 2 2 7 3 3" xfId="5099"/>
    <cellStyle name="Итог 2 2 7 4" xfId="3143"/>
    <cellStyle name="Итог 2 2 7 4 2" xfId="5765"/>
    <cellStyle name="Итог 2 2 7 5" xfId="4220"/>
    <cellStyle name="Итог 2 2 8" xfId="1220"/>
    <cellStyle name="Итог 2 2 8 2" xfId="2313"/>
    <cellStyle name="Итог 2 2 8 2 2" xfId="3783"/>
    <cellStyle name="Итог 2 2 8 2 2 2" xfId="6398"/>
    <cellStyle name="Итог 2 2 8 2 3" xfId="4876"/>
    <cellStyle name="Итог 2 2 8 3" xfId="2552"/>
    <cellStyle name="Итог 2 2 8 3 2" xfId="4022"/>
    <cellStyle name="Итог 2 2 8 3 2 2" xfId="6637"/>
    <cellStyle name="Итог 2 2 8 3 3" xfId="5115"/>
    <cellStyle name="Итог 2 2 8 4" xfId="3159"/>
    <cellStyle name="Итог 2 2 8 4 2" xfId="5781"/>
    <cellStyle name="Итог 2 2 8 5" xfId="4236"/>
    <cellStyle name="Итог 2 2 9" xfId="1765"/>
    <cellStyle name="Итог 2 2 9 2" xfId="3235"/>
    <cellStyle name="Итог 2 2 9 2 2" xfId="5850"/>
    <cellStyle name="Итог 2 2 9 3" xfId="4328"/>
    <cellStyle name="Итог 2 3" xfId="264"/>
    <cellStyle name="Итог 2 3 2" xfId="287"/>
    <cellStyle name="Итог 2 3 2 2" xfId="470"/>
    <cellStyle name="Итог 2 3 2 2 2" xfId="1900"/>
    <cellStyle name="Итог 2 3 2 2 2 2" xfId="3370"/>
    <cellStyle name="Итог 2 3 2 2 2 2 2" xfId="5985"/>
    <cellStyle name="Итог 2 3 2 2 2 3" xfId="4463"/>
    <cellStyle name="Итог 2 3 2 2 3" xfId="1823"/>
    <cellStyle name="Итог 2 3 2 2 3 2" xfId="3293"/>
    <cellStyle name="Итог 2 3 2 2 3 2 2" xfId="5908"/>
    <cellStyle name="Итог 2 3 2 2 3 3" xfId="4386"/>
    <cellStyle name="Итог 2 3 2 2 4" xfId="1276"/>
    <cellStyle name="Итог 2 3 2 2 4 2" xfId="5333"/>
    <cellStyle name="Итог 2 3 2 2 5" xfId="3074"/>
    <cellStyle name="Итог 2 3 2 3" xfId="1805"/>
    <cellStyle name="Итог 2 3 2 3 2" xfId="3275"/>
    <cellStyle name="Итог 2 3 2 3 2 2" xfId="5890"/>
    <cellStyle name="Итог 2 3 2 3 3" xfId="4368"/>
    <cellStyle name="Итог 2 3 2 4" xfId="2282"/>
    <cellStyle name="Итог 2 3 2 4 2" xfId="3752"/>
    <cellStyle name="Итог 2 3 2 4 2 2" xfId="6367"/>
    <cellStyle name="Итог 2 3 2 4 3" xfId="4845"/>
    <cellStyle name="Итог 2 3 2 5" xfId="1315"/>
    <cellStyle name="Итог 2 3 2 5 2" xfId="5343"/>
    <cellStyle name="Итог 2 3 3" xfId="452"/>
    <cellStyle name="Итог 2 3 3 2" xfId="1882"/>
    <cellStyle name="Итог 2 3 3 2 2" xfId="3352"/>
    <cellStyle name="Итог 2 3 3 2 2 2" xfId="5967"/>
    <cellStyle name="Итог 2 3 3 2 3" xfId="4445"/>
    <cellStyle name="Итог 2 3 3 3" xfId="1960"/>
    <cellStyle name="Итог 2 3 3 3 2" xfId="3430"/>
    <cellStyle name="Итог 2 3 3 3 2 2" xfId="6045"/>
    <cellStyle name="Итог 2 3 3 3 3" xfId="4523"/>
    <cellStyle name="Итог 2 3 3 4" xfId="2577"/>
    <cellStyle name="Итог 2 3 3 4 2" xfId="5355"/>
    <cellStyle name="Итог 2 3 3 5" xfId="3073"/>
    <cellStyle name="Итог 2 3 4" xfId="1782"/>
    <cellStyle name="Итог 2 3 4 2" xfId="3252"/>
    <cellStyle name="Итог 2 3 4 2 2" xfId="5867"/>
    <cellStyle name="Итог 2 3 4 3" xfId="4345"/>
    <cellStyle name="Итог 2 3 5" xfId="1942"/>
    <cellStyle name="Итог 2 3 5 2" xfId="3412"/>
    <cellStyle name="Итог 2 3 5 2 2" xfId="6027"/>
    <cellStyle name="Итог 2 3 5 3" xfId="4505"/>
    <cellStyle name="Итог 2 3 6" xfId="1333"/>
    <cellStyle name="Итог 2 3 6 2" xfId="5336"/>
    <cellStyle name="Итог 2 4" xfId="275"/>
    <cellStyle name="Итог 2 4 2" xfId="458"/>
    <cellStyle name="Итог 2 4 2 2" xfId="1888"/>
    <cellStyle name="Итог 2 4 2 2 2" xfId="3358"/>
    <cellStyle name="Итог 2 4 2 2 2 2" xfId="5973"/>
    <cellStyle name="Итог 2 4 2 2 3" xfId="4451"/>
    <cellStyle name="Итог 2 4 2 3" xfId="1961"/>
    <cellStyle name="Итог 2 4 2 3 2" xfId="3431"/>
    <cellStyle name="Итог 2 4 2 3 2 2" xfId="6046"/>
    <cellStyle name="Итог 2 4 2 3 3" xfId="4524"/>
    <cellStyle name="Итог 2 4 2 4" xfId="2794"/>
    <cellStyle name="Итог 2 4 2 4 2" xfId="5481"/>
    <cellStyle name="Итог 2 4 2 5" xfId="2766"/>
    <cellStyle name="Итог 2 4 3" xfId="1793"/>
    <cellStyle name="Итог 2 4 3 2" xfId="3263"/>
    <cellStyle name="Итог 2 4 3 2 2" xfId="5878"/>
    <cellStyle name="Итог 2 4 3 3" xfId="4356"/>
    <cellStyle name="Итог 2 4 4" xfId="1947"/>
    <cellStyle name="Итог 2 4 4 2" xfId="3417"/>
    <cellStyle name="Итог 2 4 4 2 2" xfId="6032"/>
    <cellStyle name="Итог 2 4 4 3" xfId="4510"/>
    <cellStyle name="Итог 2 4 5" xfId="2607"/>
    <cellStyle name="Итог 2 4 5 2" xfId="5377"/>
    <cellStyle name="Итог 2 5" xfId="400"/>
    <cellStyle name="Итог 2 5 2" xfId="1849"/>
    <cellStyle name="Итог 2 5 2 2" xfId="3319"/>
    <cellStyle name="Итог 2 5 2 2 2" xfId="5934"/>
    <cellStyle name="Итог 2 5 2 3" xfId="4412"/>
    <cellStyle name="Итог 2 5 3" xfId="2275"/>
    <cellStyle name="Итог 2 5 3 2" xfId="3745"/>
    <cellStyle name="Итог 2 5 3 2 2" xfId="6360"/>
    <cellStyle name="Итог 2 5 3 3" xfId="4838"/>
    <cellStyle name="Итог 2 5 4" xfId="2696"/>
    <cellStyle name="Итог 2 5 4 2" xfId="5428"/>
    <cellStyle name="Итог 2 5 5" xfId="2737"/>
    <cellStyle name="Итог 2 6" xfId="1725"/>
    <cellStyle name="Итог 2 6 2" xfId="3195"/>
    <cellStyle name="Итог 2 6 2 2" xfId="5810"/>
    <cellStyle name="Итог 2 6 3" xfId="4288"/>
    <cellStyle name="Итог 2 7" xfId="2258"/>
    <cellStyle name="Итог 2 7 2" xfId="3728"/>
    <cellStyle name="Итог 2 7 2 2" xfId="6343"/>
    <cellStyle name="Итог 2 7 3" xfId="4821"/>
    <cellStyle name="Итог 2 8" xfId="2803"/>
    <cellStyle name="Итог 2 8 2" xfId="5489"/>
    <cellStyle name="Итог 3" xfId="131"/>
    <cellStyle name="Итог 3 2" xfId="253"/>
    <cellStyle name="Итог 3 2 10" xfId="1975"/>
    <cellStyle name="Итог 3 2 10 2" xfId="3445"/>
    <cellStyle name="Итог 3 2 10 2 2" xfId="6060"/>
    <cellStyle name="Итог 3 2 10 3" xfId="4538"/>
    <cellStyle name="Итог 3 2 11" xfId="2627"/>
    <cellStyle name="Итог 3 2 11 2" xfId="5390"/>
    <cellStyle name="Итог 3 2 2" xfId="443"/>
    <cellStyle name="Итог 3 2 2 2" xfId="844"/>
    <cellStyle name="Итог 3 2 2 2 2" xfId="981"/>
    <cellStyle name="Итог 3 2 2 2 2 2" xfId="2204"/>
    <cellStyle name="Итог 3 2 2 2 2 2 2" xfId="3674"/>
    <cellStyle name="Итог 3 2 2 2 2 2 2 2" xfId="6289"/>
    <cellStyle name="Итог 3 2 2 2 2 2 3" xfId="4767"/>
    <cellStyle name="Итог 3 2 2 2 2 3" xfId="2495"/>
    <cellStyle name="Итог 3 2 2 2 2 3 2" xfId="3965"/>
    <cellStyle name="Итог 3 2 2 2 2 3 2 2" xfId="6580"/>
    <cellStyle name="Итог 3 2 2 2 2 3 3" xfId="5058"/>
    <cellStyle name="Итог 3 2 2 2 2 4" xfId="3046"/>
    <cellStyle name="Итог 3 2 2 2 2 4 2" xfId="5714"/>
    <cellStyle name="Итог 3 2 2 2 2 5" xfId="4167"/>
    <cellStyle name="Итог 3 2 2 2 3" xfId="2070"/>
    <cellStyle name="Итог 3 2 2 2 3 2" xfId="3540"/>
    <cellStyle name="Итог 3 2 2 2 3 2 2" xfId="6155"/>
    <cellStyle name="Итог 3 2 2 2 3 3" xfId="4633"/>
    <cellStyle name="Итог 3 2 2 2 4" xfId="2362"/>
    <cellStyle name="Итог 3 2 2 2 4 2" xfId="3832"/>
    <cellStyle name="Итог 3 2 2 2 4 2 2" xfId="6447"/>
    <cellStyle name="Итог 3 2 2 2 4 3" xfId="4925"/>
    <cellStyle name="Итог 3 2 2 2 5" xfId="2913"/>
    <cellStyle name="Итог 3 2 2 2 5 2" xfId="5581"/>
    <cellStyle name="Итог 3 2 2 2 6" xfId="4034"/>
    <cellStyle name="Итог 3 2 2 3" xfId="912"/>
    <cellStyle name="Итог 3 2 2 3 2" xfId="2135"/>
    <cellStyle name="Итог 3 2 2 3 2 2" xfId="3605"/>
    <cellStyle name="Итог 3 2 2 3 2 2 2" xfId="6220"/>
    <cellStyle name="Итог 3 2 2 3 2 3" xfId="4698"/>
    <cellStyle name="Итог 3 2 2 3 3" xfId="2426"/>
    <cellStyle name="Итог 3 2 2 3 3 2" xfId="3896"/>
    <cellStyle name="Итог 3 2 2 3 3 2 2" xfId="6511"/>
    <cellStyle name="Итог 3 2 2 3 3 3" xfId="4989"/>
    <cellStyle name="Итог 3 2 2 3 4" xfId="2977"/>
    <cellStyle name="Итог 3 2 2 3 4 2" xfId="5645"/>
    <cellStyle name="Итог 3 2 2 3 5" xfId="4098"/>
    <cellStyle name="Итог 3 2 2 4" xfId="1873"/>
    <cellStyle name="Итог 3 2 2 4 2" xfId="3343"/>
    <cellStyle name="Итог 3 2 2 4 2 2" xfId="5958"/>
    <cellStyle name="Итог 3 2 2 4 3" xfId="4436"/>
    <cellStyle name="Итог 3 2 2 5" xfId="1996"/>
    <cellStyle name="Итог 3 2 2 5 2" xfId="3466"/>
    <cellStyle name="Итог 3 2 2 5 2 2" xfId="6081"/>
    <cellStyle name="Итог 3 2 2 5 3" xfId="4559"/>
    <cellStyle name="Итог 3 2 2 6" xfId="2581"/>
    <cellStyle name="Итог 3 2 2 6 2" xfId="5358"/>
    <cellStyle name="Итог 3 2 2 7" xfId="2645"/>
    <cellStyle name="Итог 3 2 3" xfId="821"/>
    <cellStyle name="Итог 3 2 3 2" xfId="947"/>
    <cellStyle name="Итог 3 2 3 2 2" xfId="2170"/>
    <cellStyle name="Итог 3 2 3 2 2 2" xfId="3640"/>
    <cellStyle name="Итог 3 2 3 2 2 2 2" xfId="6255"/>
    <cellStyle name="Итог 3 2 3 2 2 3" xfId="4733"/>
    <cellStyle name="Итог 3 2 3 2 3" xfId="2461"/>
    <cellStyle name="Итог 3 2 3 2 3 2" xfId="3931"/>
    <cellStyle name="Итог 3 2 3 2 3 2 2" xfId="6546"/>
    <cellStyle name="Итог 3 2 3 2 3 3" xfId="5024"/>
    <cellStyle name="Итог 3 2 3 2 4" xfId="3012"/>
    <cellStyle name="Итог 3 2 3 2 4 2" xfId="5680"/>
    <cellStyle name="Итог 3 2 3 2 5" xfId="4133"/>
    <cellStyle name="Итог 3 2 3 3" xfId="2047"/>
    <cellStyle name="Итог 3 2 3 3 2" xfId="3517"/>
    <cellStyle name="Итог 3 2 3 3 2 2" xfId="6132"/>
    <cellStyle name="Итог 3 2 3 3 3" xfId="4610"/>
    <cellStyle name="Итог 3 2 3 4" xfId="2339"/>
    <cellStyle name="Итог 3 2 3 4 2" xfId="3809"/>
    <cellStyle name="Итог 3 2 3 4 2 2" xfId="6424"/>
    <cellStyle name="Итог 3 2 3 4 3" xfId="4902"/>
    <cellStyle name="Итог 3 2 3 5" xfId="2890"/>
    <cellStyle name="Итог 3 2 3 5 2" xfId="5558"/>
    <cellStyle name="Итог 3 2 3 6" xfId="2834"/>
    <cellStyle name="Итог 3 2 4" xfId="878"/>
    <cellStyle name="Итог 3 2 4 2" xfId="2101"/>
    <cellStyle name="Итог 3 2 4 2 2" xfId="3571"/>
    <cellStyle name="Итог 3 2 4 2 2 2" xfId="6186"/>
    <cellStyle name="Итог 3 2 4 2 3" xfId="4664"/>
    <cellStyle name="Итог 3 2 4 3" xfId="2392"/>
    <cellStyle name="Итог 3 2 4 3 2" xfId="3862"/>
    <cellStyle name="Итог 3 2 4 3 2 2" xfId="6477"/>
    <cellStyle name="Итог 3 2 4 3 3" xfId="4955"/>
    <cellStyle name="Итог 3 2 4 4" xfId="2943"/>
    <cellStyle name="Итог 3 2 4 4 2" xfId="5611"/>
    <cellStyle name="Итог 3 2 4 5" xfId="4064"/>
    <cellStyle name="Итог 3 2 5" xfId="794"/>
    <cellStyle name="Итог 3 2 5 2" xfId="2022"/>
    <cellStyle name="Итог 3 2 5 2 2" xfId="3492"/>
    <cellStyle name="Итог 3 2 5 2 2 2" xfId="6107"/>
    <cellStyle name="Итог 3 2 5 2 3" xfId="4585"/>
    <cellStyle name="Итог 3 2 5 3" xfId="1921"/>
    <cellStyle name="Итог 3 2 5 3 2" xfId="3391"/>
    <cellStyle name="Итог 3 2 5 3 2 2" xfId="6006"/>
    <cellStyle name="Итог 3 2 5 3 3" xfId="4484"/>
    <cellStyle name="Итог 3 2 5 4" xfId="2611"/>
    <cellStyle name="Итог 3 2 5 4 2" xfId="5379"/>
    <cellStyle name="Итог 3 2 5 5" xfId="2697"/>
    <cellStyle name="Итог 3 2 6" xfId="1060"/>
    <cellStyle name="Итог 3 2 6 2" xfId="2243"/>
    <cellStyle name="Итог 3 2 6 2 2" xfId="3713"/>
    <cellStyle name="Итог 3 2 6 2 2 2" xfId="6328"/>
    <cellStyle name="Итог 3 2 6 2 3" xfId="4806"/>
    <cellStyle name="Итог 3 2 6 3" xfId="2521"/>
    <cellStyle name="Итог 3 2 6 3 2" xfId="3991"/>
    <cellStyle name="Итог 3 2 6 3 2 2" xfId="6606"/>
    <cellStyle name="Итог 3 2 6 3 3" xfId="5084"/>
    <cellStyle name="Итог 3 2 6 4" xfId="3093"/>
    <cellStyle name="Итог 3 2 6 4 2" xfId="5742"/>
    <cellStyle name="Итог 3 2 6 5" xfId="4202"/>
    <cellStyle name="Итог 3 2 7" xfId="1210"/>
    <cellStyle name="Итог 3 2 7 2" xfId="2303"/>
    <cellStyle name="Итог 3 2 7 2 2" xfId="3773"/>
    <cellStyle name="Итог 3 2 7 2 2 2" xfId="6388"/>
    <cellStyle name="Итог 3 2 7 2 3" xfId="4866"/>
    <cellStyle name="Итог 3 2 7 3" xfId="2542"/>
    <cellStyle name="Итог 3 2 7 3 2" xfId="4012"/>
    <cellStyle name="Итог 3 2 7 3 2 2" xfId="6627"/>
    <cellStyle name="Итог 3 2 7 3 3" xfId="5105"/>
    <cellStyle name="Итог 3 2 7 4" xfId="3149"/>
    <cellStyle name="Итог 3 2 7 4 2" xfId="5771"/>
    <cellStyle name="Итог 3 2 7 5" xfId="4226"/>
    <cellStyle name="Итог 3 2 8" xfId="1226"/>
    <cellStyle name="Итог 3 2 8 2" xfId="2319"/>
    <cellStyle name="Итог 3 2 8 2 2" xfId="3789"/>
    <cellStyle name="Итог 3 2 8 2 2 2" xfId="6404"/>
    <cellStyle name="Итог 3 2 8 2 3" xfId="4882"/>
    <cellStyle name="Итог 3 2 8 3" xfId="2558"/>
    <cellStyle name="Итог 3 2 8 3 2" xfId="4028"/>
    <cellStyle name="Итог 3 2 8 3 2 2" xfId="6643"/>
    <cellStyle name="Итог 3 2 8 3 3" xfId="5121"/>
    <cellStyle name="Итог 3 2 8 4" xfId="3165"/>
    <cellStyle name="Итог 3 2 8 4 2" xfId="5787"/>
    <cellStyle name="Итог 3 2 8 5" xfId="4242"/>
    <cellStyle name="Итог 3 2 9" xfId="1771"/>
    <cellStyle name="Итог 3 2 9 2" xfId="3241"/>
    <cellStyle name="Итог 3 2 9 2 2" xfId="5856"/>
    <cellStyle name="Итог 3 2 9 3" xfId="4334"/>
    <cellStyle name="Итог 3 3" xfId="270"/>
    <cellStyle name="Итог 3 3 2" xfId="299"/>
    <cellStyle name="Итог 3 3 2 2" xfId="479"/>
    <cellStyle name="Итог 3 3 2 2 2" xfId="1909"/>
    <cellStyle name="Итог 3 3 2 2 2 2" xfId="3379"/>
    <cellStyle name="Итог 3 3 2 2 2 2 2" xfId="5994"/>
    <cellStyle name="Итог 3 3 2 2 2 3" xfId="4472"/>
    <cellStyle name="Итог 3 3 2 2 3" xfId="1965"/>
    <cellStyle name="Итог 3 3 2 2 3 2" xfId="3435"/>
    <cellStyle name="Итог 3 3 2 2 3 2 2" xfId="6050"/>
    <cellStyle name="Итог 3 3 2 2 3 3" xfId="4528"/>
    <cellStyle name="Итог 3 3 2 2 4" xfId="2710"/>
    <cellStyle name="Итог 3 3 2 2 4 2" xfId="5434"/>
    <cellStyle name="Итог 3 3 2 2 5" xfId="2663"/>
    <cellStyle name="Итог 3 3 2 3" xfId="1817"/>
    <cellStyle name="Итог 3 3 2 3 2" xfId="3287"/>
    <cellStyle name="Итог 3 3 2 3 2 2" xfId="5902"/>
    <cellStyle name="Итог 3 3 2 3 3" xfId="4380"/>
    <cellStyle name="Итог 3 3 2 4" xfId="1945"/>
    <cellStyle name="Итог 3 3 2 4 2" xfId="3415"/>
    <cellStyle name="Итог 3 3 2 4 2 2" xfId="6030"/>
    <cellStyle name="Итог 3 3 2 4 3" xfId="4508"/>
    <cellStyle name="Итог 3 3 2 5" xfId="1280"/>
    <cellStyle name="Итог 3 3 2 5 2" xfId="5344"/>
    <cellStyle name="Итог 3 3 3" xfId="456"/>
    <cellStyle name="Итог 3 3 3 2" xfId="1886"/>
    <cellStyle name="Итог 3 3 3 2 2" xfId="3356"/>
    <cellStyle name="Итог 3 3 3 2 2 2" xfId="5971"/>
    <cellStyle name="Итог 3 3 3 2 3" xfId="4449"/>
    <cellStyle name="Итог 3 3 3 3" xfId="1974"/>
    <cellStyle name="Итог 3 3 3 3 2" xfId="3444"/>
    <cellStyle name="Итог 3 3 3 3 2 2" xfId="6059"/>
    <cellStyle name="Итог 3 3 3 3 3" xfId="4537"/>
    <cellStyle name="Итог 3 3 3 4" xfId="2771"/>
    <cellStyle name="Итог 3 3 3 4 2" xfId="5467"/>
    <cellStyle name="Итог 3 3 3 5" xfId="2730"/>
    <cellStyle name="Итог 3 3 4" xfId="1788"/>
    <cellStyle name="Итог 3 3 4 2" xfId="3258"/>
    <cellStyle name="Итог 3 3 4 2 2" xfId="5873"/>
    <cellStyle name="Итог 3 3 4 3" xfId="4351"/>
    <cellStyle name="Итог 3 3 5" xfId="1936"/>
    <cellStyle name="Итог 3 3 5 2" xfId="3406"/>
    <cellStyle name="Итог 3 3 5 2 2" xfId="6021"/>
    <cellStyle name="Итог 3 3 5 3" xfId="4499"/>
    <cellStyle name="Итог 3 3 6" xfId="2732"/>
    <cellStyle name="Итог 3 3 6 2" xfId="5448"/>
    <cellStyle name="Итог 3 4" xfId="302"/>
    <cellStyle name="Итог 3 4 2" xfId="480"/>
    <cellStyle name="Итог 3 4 2 2" xfId="1910"/>
    <cellStyle name="Итог 3 4 2 2 2" xfId="3380"/>
    <cellStyle name="Итог 3 4 2 2 2 2" xfId="5995"/>
    <cellStyle name="Итог 3 4 2 2 3" xfId="4473"/>
    <cellStyle name="Итог 3 4 2 3" xfId="1824"/>
    <cellStyle name="Итог 3 4 2 3 2" xfId="3294"/>
    <cellStyle name="Итог 3 4 2 3 2 2" xfId="5909"/>
    <cellStyle name="Итог 3 4 2 3 3" xfId="4387"/>
    <cellStyle name="Итог 3 4 2 4" xfId="2680"/>
    <cellStyle name="Итог 3 4 2 4 2" xfId="5417"/>
    <cellStyle name="Итог 3 4 2 5" xfId="2739"/>
    <cellStyle name="Итог 3 4 3" xfId="1820"/>
    <cellStyle name="Итог 3 4 3 2" xfId="3290"/>
    <cellStyle name="Итог 3 4 3 2 2" xfId="5905"/>
    <cellStyle name="Итог 3 4 3 3" xfId="4383"/>
    <cellStyle name="Итог 3 4 4" xfId="1959"/>
    <cellStyle name="Итог 3 4 4 2" xfId="3429"/>
    <cellStyle name="Итог 3 4 4 2 2" xfId="6044"/>
    <cellStyle name="Итог 3 4 4 3" xfId="4522"/>
    <cellStyle name="Итог 3 4 5" xfId="2812"/>
    <cellStyle name="Итог 3 4 5 2" xfId="5496"/>
    <cellStyle name="Итог 3 5" xfId="415"/>
    <cellStyle name="Итог 3 5 2" xfId="1855"/>
    <cellStyle name="Итог 3 5 2 2" xfId="3325"/>
    <cellStyle name="Итог 3 5 2 2 2" xfId="5940"/>
    <cellStyle name="Итог 3 5 2 3" xfId="4418"/>
    <cellStyle name="Итог 3 5 3" xfId="2008"/>
    <cellStyle name="Итог 3 5 3 2" xfId="3478"/>
    <cellStyle name="Итог 3 5 3 2 2" xfId="6093"/>
    <cellStyle name="Итог 3 5 3 3" xfId="4571"/>
    <cellStyle name="Итог 3 5 4" xfId="2871"/>
    <cellStyle name="Итог 3 5 4 2" xfId="5539"/>
    <cellStyle name="Итог 3 5 5" xfId="2783"/>
    <cellStyle name="Итог 3 6" xfId="1738"/>
    <cellStyle name="Итог 3 6 2" xfId="3208"/>
    <cellStyle name="Итог 3 6 2 2" xfId="5823"/>
    <cellStyle name="Итог 3 6 3" xfId="4301"/>
    <cellStyle name="Итог 3 7" xfId="1835"/>
    <cellStyle name="Итог 3 7 2" xfId="3305"/>
    <cellStyle name="Итог 3 7 2 2" xfId="5920"/>
    <cellStyle name="Итог 3 7 3" xfId="4398"/>
    <cellStyle name="Итог 3 8" xfId="2772"/>
    <cellStyle name="Итог 3 8 2" xfId="5468"/>
    <cellStyle name="Итог 4" xfId="177"/>
    <cellStyle name="Итог 4 10" xfId="2289"/>
    <cellStyle name="Итог 4 10 2" xfId="3759"/>
    <cellStyle name="Итог 4 10 2 2" xfId="6374"/>
    <cellStyle name="Итог 4 10 3" xfId="4852"/>
    <cellStyle name="Итог 4 11" xfId="2606"/>
    <cellStyle name="Итог 4 11 2" xfId="5376"/>
    <cellStyle name="Итог 4 2" xfId="421"/>
    <cellStyle name="Итог 4 2 2" xfId="829"/>
    <cellStyle name="Итог 4 2 2 2" xfId="966"/>
    <cellStyle name="Итог 4 2 2 2 2" xfId="2189"/>
    <cellStyle name="Итог 4 2 2 2 2 2" xfId="3659"/>
    <cellStyle name="Итог 4 2 2 2 2 2 2" xfId="6274"/>
    <cellStyle name="Итог 4 2 2 2 2 3" xfId="4752"/>
    <cellStyle name="Итог 4 2 2 2 3" xfId="2480"/>
    <cellStyle name="Итог 4 2 2 2 3 2" xfId="3950"/>
    <cellStyle name="Итог 4 2 2 2 3 2 2" xfId="6565"/>
    <cellStyle name="Итог 4 2 2 2 3 3" xfId="5043"/>
    <cellStyle name="Итог 4 2 2 2 4" xfId="3031"/>
    <cellStyle name="Итог 4 2 2 2 4 2" xfId="5699"/>
    <cellStyle name="Итог 4 2 2 2 5" xfId="4152"/>
    <cellStyle name="Итог 4 2 2 3" xfId="2055"/>
    <cellStyle name="Итог 4 2 2 3 2" xfId="3525"/>
    <cellStyle name="Итог 4 2 2 3 2 2" xfId="6140"/>
    <cellStyle name="Итог 4 2 2 3 3" xfId="4618"/>
    <cellStyle name="Итог 4 2 2 4" xfId="2347"/>
    <cellStyle name="Итог 4 2 2 4 2" xfId="3817"/>
    <cellStyle name="Итог 4 2 2 4 2 2" xfId="6432"/>
    <cellStyle name="Итог 4 2 2 4 3" xfId="4910"/>
    <cellStyle name="Итог 4 2 2 5" xfId="2898"/>
    <cellStyle name="Итог 4 2 2 5 2" xfId="5566"/>
    <cellStyle name="Итог 4 2 2 6" xfId="2670"/>
    <cellStyle name="Итог 4 2 3" xfId="897"/>
    <cellStyle name="Итог 4 2 3 2" xfId="2120"/>
    <cellStyle name="Итог 4 2 3 2 2" xfId="3590"/>
    <cellStyle name="Итог 4 2 3 2 2 2" xfId="6205"/>
    <cellStyle name="Итог 4 2 3 2 3" xfId="4683"/>
    <cellStyle name="Итог 4 2 3 3" xfId="2411"/>
    <cellStyle name="Итог 4 2 3 3 2" xfId="3881"/>
    <cellStyle name="Итог 4 2 3 3 2 2" xfId="6496"/>
    <cellStyle name="Итог 4 2 3 3 3" xfId="4974"/>
    <cellStyle name="Итог 4 2 3 4" xfId="2962"/>
    <cellStyle name="Итог 4 2 3 4 2" xfId="5630"/>
    <cellStyle name="Итог 4 2 3 5" xfId="4083"/>
    <cellStyle name="Итог 4 2 4" xfId="1859"/>
    <cellStyle name="Итог 4 2 4 2" xfId="3329"/>
    <cellStyle name="Итог 4 2 4 2 2" xfId="5944"/>
    <cellStyle name="Итог 4 2 4 3" xfId="4422"/>
    <cellStyle name="Итог 4 2 5" xfId="1751"/>
    <cellStyle name="Итог 4 2 5 2" xfId="3221"/>
    <cellStyle name="Итог 4 2 5 2 2" xfId="5836"/>
    <cellStyle name="Итог 4 2 5 3" xfId="4314"/>
    <cellStyle name="Итог 4 2 6" xfId="1558"/>
    <cellStyle name="Итог 4 2 6 2" xfId="5331"/>
    <cellStyle name="Итог 4 2 7" xfId="3135"/>
    <cellStyle name="Итог 4 3" xfId="806"/>
    <cellStyle name="Итог 4 3 2" xfId="932"/>
    <cellStyle name="Итог 4 3 2 2" xfId="2155"/>
    <cellStyle name="Итог 4 3 2 2 2" xfId="3625"/>
    <cellStyle name="Итог 4 3 2 2 2 2" xfId="6240"/>
    <cellStyle name="Итог 4 3 2 2 3" xfId="4718"/>
    <cellStyle name="Итог 4 3 2 3" xfId="2446"/>
    <cellStyle name="Итог 4 3 2 3 2" xfId="3916"/>
    <cellStyle name="Итог 4 3 2 3 2 2" xfId="6531"/>
    <cellStyle name="Итог 4 3 2 3 3" xfId="5009"/>
    <cellStyle name="Итог 4 3 2 4" xfId="2997"/>
    <cellStyle name="Итог 4 3 2 4 2" xfId="5665"/>
    <cellStyle name="Итог 4 3 2 5" xfId="4118"/>
    <cellStyle name="Итог 4 3 3" xfId="2032"/>
    <cellStyle name="Итог 4 3 3 2" xfId="3502"/>
    <cellStyle name="Итог 4 3 3 2 2" xfId="6117"/>
    <cellStyle name="Итог 4 3 3 3" xfId="4595"/>
    <cellStyle name="Итог 4 3 4" xfId="2324"/>
    <cellStyle name="Итог 4 3 4 2" xfId="3794"/>
    <cellStyle name="Итог 4 3 4 2 2" xfId="6409"/>
    <cellStyle name="Итог 4 3 4 3" xfId="4887"/>
    <cellStyle name="Итог 4 3 5" xfId="2875"/>
    <cellStyle name="Итог 4 3 5 2" xfId="5543"/>
    <cellStyle name="Итог 4 3 6" xfId="2702"/>
    <cellStyle name="Итог 4 4" xfId="863"/>
    <cellStyle name="Итог 4 4 2" xfId="2086"/>
    <cellStyle name="Итог 4 4 2 2" xfId="3556"/>
    <cellStyle name="Итог 4 4 2 2 2" xfId="6171"/>
    <cellStyle name="Итог 4 4 2 3" xfId="4649"/>
    <cellStyle name="Итог 4 4 3" xfId="2377"/>
    <cellStyle name="Итог 4 4 3 2" xfId="3847"/>
    <cellStyle name="Итог 4 4 3 2 2" xfId="6462"/>
    <cellStyle name="Итог 4 4 3 3" xfId="4940"/>
    <cellStyle name="Итог 4 4 4" xfId="2928"/>
    <cellStyle name="Итог 4 4 4 2" xfId="5596"/>
    <cellStyle name="Итог 4 4 5" xfId="4049"/>
    <cellStyle name="Итог 4 5" xfId="1054"/>
    <cellStyle name="Итог 4 5 2" xfId="2237"/>
    <cellStyle name="Итог 4 5 2 2" xfId="3707"/>
    <cellStyle name="Итог 4 5 2 2 2" xfId="6322"/>
    <cellStyle name="Итог 4 5 2 3" xfId="4800"/>
    <cellStyle name="Итог 4 5 3" xfId="2515"/>
    <cellStyle name="Итог 4 5 3 2" xfId="3985"/>
    <cellStyle name="Итог 4 5 3 2 2" xfId="6600"/>
    <cellStyle name="Итог 4 5 3 3" xfId="5078"/>
    <cellStyle name="Итог 4 5 4" xfId="3087"/>
    <cellStyle name="Итог 4 5 4 2" xfId="5736"/>
    <cellStyle name="Итог 4 5 5" xfId="4196"/>
    <cellStyle name="Итог 4 6" xfId="1058"/>
    <cellStyle name="Итог 4 6 2" xfId="2241"/>
    <cellStyle name="Итог 4 6 2 2" xfId="3711"/>
    <cellStyle name="Итог 4 6 2 2 2" xfId="6326"/>
    <cellStyle name="Итог 4 6 2 3" xfId="4804"/>
    <cellStyle name="Итог 4 6 3" xfId="2519"/>
    <cellStyle name="Итог 4 6 3 2" xfId="3989"/>
    <cellStyle name="Итог 4 6 3 2 2" xfId="6604"/>
    <cellStyle name="Итог 4 6 3 3" xfId="5082"/>
    <cellStyle name="Итог 4 6 4" xfId="3091"/>
    <cellStyle name="Итог 4 6 4 2" xfId="5740"/>
    <cellStyle name="Итог 4 6 5" xfId="4200"/>
    <cellStyle name="Итог 4 7" xfId="1203"/>
    <cellStyle name="Итог 4 7 2" xfId="2296"/>
    <cellStyle name="Итог 4 7 2 2" xfId="3766"/>
    <cellStyle name="Итог 4 7 2 2 2" xfId="6381"/>
    <cellStyle name="Итог 4 7 2 3" xfId="4859"/>
    <cellStyle name="Итог 4 7 3" xfId="2535"/>
    <cellStyle name="Итог 4 7 3 2" xfId="4005"/>
    <cellStyle name="Итог 4 7 3 2 2" xfId="6620"/>
    <cellStyle name="Итог 4 7 3 3" xfId="5098"/>
    <cellStyle name="Итог 4 7 4" xfId="3142"/>
    <cellStyle name="Итог 4 7 4 2" xfId="5764"/>
    <cellStyle name="Итог 4 7 5" xfId="4219"/>
    <cellStyle name="Итог 4 8" xfId="1219"/>
    <cellStyle name="Итог 4 8 2" xfId="2312"/>
    <cellStyle name="Итог 4 8 2 2" xfId="3782"/>
    <cellStyle name="Итог 4 8 2 2 2" xfId="6397"/>
    <cellStyle name="Итог 4 8 2 3" xfId="4875"/>
    <cellStyle name="Итог 4 8 3" xfId="2551"/>
    <cellStyle name="Итог 4 8 3 2" xfId="4021"/>
    <cellStyle name="Итог 4 8 3 2 2" xfId="6636"/>
    <cellStyle name="Итог 4 8 3 3" xfId="5114"/>
    <cellStyle name="Итог 4 8 4" xfId="3158"/>
    <cellStyle name="Итог 4 8 4 2" xfId="5780"/>
    <cellStyle name="Итог 4 8 5" xfId="4235"/>
    <cellStyle name="Итог 4 9" xfId="1749"/>
    <cellStyle name="Итог 4 9 2" xfId="3219"/>
    <cellStyle name="Итог 4 9 2 2" xfId="5834"/>
    <cellStyle name="Итог 4 9 3" xfId="4312"/>
    <cellStyle name="Итог 5" xfId="228"/>
    <cellStyle name="Итог 5 2" xfId="429"/>
    <cellStyle name="Итог 5 2 2" xfId="837"/>
    <cellStyle name="Итог 5 2 2 2" xfId="974"/>
    <cellStyle name="Итог 5 2 2 2 2" xfId="2197"/>
    <cellStyle name="Итог 5 2 2 2 2 2" xfId="3667"/>
    <cellStyle name="Итог 5 2 2 2 2 2 2" xfId="6282"/>
    <cellStyle name="Итог 5 2 2 2 2 3" xfId="4760"/>
    <cellStyle name="Итог 5 2 2 2 3" xfId="2488"/>
    <cellStyle name="Итог 5 2 2 2 3 2" xfId="3958"/>
    <cellStyle name="Итог 5 2 2 2 3 2 2" xfId="6573"/>
    <cellStyle name="Итог 5 2 2 2 3 3" xfId="5051"/>
    <cellStyle name="Итог 5 2 2 2 4" xfId="3039"/>
    <cellStyle name="Итог 5 2 2 2 4 2" xfId="5707"/>
    <cellStyle name="Итог 5 2 2 2 5" xfId="4160"/>
    <cellStyle name="Итог 5 2 2 3" xfId="2063"/>
    <cellStyle name="Итог 5 2 2 3 2" xfId="3533"/>
    <cellStyle name="Итог 5 2 2 3 2 2" xfId="6148"/>
    <cellStyle name="Итог 5 2 2 3 3" xfId="4626"/>
    <cellStyle name="Итог 5 2 2 4" xfId="2355"/>
    <cellStyle name="Итог 5 2 2 4 2" xfId="3825"/>
    <cellStyle name="Итог 5 2 2 4 2 2" xfId="6440"/>
    <cellStyle name="Итог 5 2 2 4 3" xfId="4918"/>
    <cellStyle name="Итог 5 2 2 5" xfId="2906"/>
    <cellStyle name="Итог 5 2 2 5 2" xfId="5574"/>
    <cellStyle name="Итог 5 2 2 6" xfId="2723"/>
    <cellStyle name="Итог 5 2 3" xfId="905"/>
    <cellStyle name="Итог 5 2 3 2" xfId="2128"/>
    <cellStyle name="Итог 5 2 3 2 2" xfId="3598"/>
    <cellStyle name="Итог 5 2 3 2 2 2" xfId="6213"/>
    <cellStyle name="Итог 5 2 3 2 3" xfId="4691"/>
    <cellStyle name="Итог 5 2 3 3" xfId="2419"/>
    <cellStyle name="Итог 5 2 3 3 2" xfId="3889"/>
    <cellStyle name="Итог 5 2 3 3 2 2" xfId="6504"/>
    <cellStyle name="Итог 5 2 3 3 3" xfId="4982"/>
    <cellStyle name="Итог 5 2 3 4" xfId="2970"/>
    <cellStyle name="Итог 5 2 3 4 2" xfId="5638"/>
    <cellStyle name="Итог 5 2 3 5" xfId="4091"/>
    <cellStyle name="Итог 5 2 4" xfId="1864"/>
    <cellStyle name="Итог 5 2 4 2" xfId="3334"/>
    <cellStyle name="Итог 5 2 4 2 2" xfId="5949"/>
    <cellStyle name="Итог 5 2 4 3" xfId="4427"/>
    <cellStyle name="Итог 5 2 5" xfId="1739"/>
    <cellStyle name="Итог 5 2 5 2" xfId="3209"/>
    <cellStyle name="Итог 5 2 5 2 2" xfId="5824"/>
    <cellStyle name="Итог 5 2 5 3" xfId="4302"/>
    <cellStyle name="Итог 5 2 6" xfId="2777"/>
    <cellStyle name="Итог 5 2 6 2" xfId="5473"/>
    <cellStyle name="Итог 5 2 7" xfId="3168"/>
    <cellStyle name="Итог 5 3" xfId="814"/>
    <cellStyle name="Итог 5 3 2" xfId="940"/>
    <cellStyle name="Итог 5 3 2 2" xfId="2163"/>
    <cellStyle name="Итог 5 3 2 2 2" xfId="3633"/>
    <cellStyle name="Итог 5 3 2 2 2 2" xfId="6248"/>
    <cellStyle name="Итог 5 3 2 2 3" xfId="4726"/>
    <cellStyle name="Итог 5 3 2 3" xfId="2454"/>
    <cellStyle name="Итог 5 3 2 3 2" xfId="3924"/>
    <cellStyle name="Итог 5 3 2 3 2 2" xfId="6539"/>
    <cellStyle name="Итог 5 3 2 3 3" xfId="5017"/>
    <cellStyle name="Итог 5 3 2 4" xfId="3005"/>
    <cellStyle name="Итог 5 3 2 4 2" xfId="5673"/>
    <cellStyle name="Итог 5 3 2 5" xfId="4126"/>
    <cellStyle name="Итог 5 3 3" xfId="2040"/>
    <cellStyle name="Итог 5 3 3 2" xfId="3510"/>
    <cellStyle name="Итог 5 3 3 2 2" xfId="6125"/>
    <cellStyle name="Итог 5 3 3 3" xfId="4603"/>
    <cellStyle name="Итог 5 3 4" xfId="2332"/>
    <cellStyle name="Итог 5 3 4 2" xfId="3802"/>
    <cellStyle name="Итог 5 3 4 2 2" xfId="6417"/>
    <cellStyle name="Итог 5 3 4 3" xfId="4895"/>
    <cellStyle name="Итог 5 3 5" xfId="2883"/>
    <cellStyle name="Итог 5 3 5 2" xfId="5551"/>
    <cellStyle name="Итог 5 3 6" xfId="3171"/>
    <cellStyle name="Итог 5 4" xfId="871"/>
    <cellStyle name="Итог 5 4 2" xfId="2094"/>
    <cellStyle name="Итог 5 4 2 2" xfId="3564"/>
    <cellStyle name="Итог 5 4 2 2 2" xfId="6179"/>
    <cellStyle name="Итог 5 4 2 3" xfId="4657"/>
    <cellStyle name="Итог 5 4 3" xfId="2385"/>
    <cellStyle name="Итог 5 4 3 2" xfId="3855"/>
    <cellStyle name="Итог 5 4 3 2 2" xfId="6470"/>
    <cellStyle name="Итог 5 4 3 3" xfId="4948"/>
    <cellStyle name="Итог 5 4 4" xfId="2936"/>
    <cellStyle name="Итог 5 4 4 2" xfId="5604"/>
    <cellStyle name="Итог 5 4 5" xfId="4057"/>
    <cellStyle name="Итог 5 5" xfId="1759"/>
    <cellStyle name="Итог 5 5 2" xfId="3229"/>
    <cellStyle name="Итог 5 5 2 2" xfId="5844"/>
    <cellStyle name="Итог 5 5 3" xfId="4322"/>
    <cellStyle name="Итог 5 6" xfId="1767"/>
    <cellStyle name="Итог 5 6 2" xfId="3237"/>
    <cellStyle name="Итог 5 6 2 2" xfId="5852"/>
    <cellStyle name="Итог 5 6 3" xfId="4330"/>
    <cellStyle name="Итог 5 7" xfId="2761"/>
    <cellStyle name="Итог 5 7 2" xfId="5461"/>
    <cellStyle name="Итог 6" xfId="263"/>
    <cellStyle name="Итог 6 2" xfId="286"/>
    <cellStyle name="Итог 6 2 2" xfId="469"/>
    <cellStyle name="Итог 6 2 2 2" xfId="987"/>
    <cellStyle name="Итог 6 2 2 2 2" xfId="2210"/>
    <cellStyle name="Итог 6 2 2 2 2 2" xfId="3680"/>
    <cellStyle name="Итог 6 2 2 2 2 2 2" xfId="6295"/>
    <cellStyle name="Итог 6 2 2 2 2 3" xfId="4773"/>
    <cellStyle name="Итог 6 2 2 2 3" xfId="2501"/>
    <cellStyle name="Итог 6 2 2 2 3 2" xfId="3971"/>
    <cellStyle name="Итог 6 2 2 2 3 2 2" xfId="6586"/>
    <cellStyle name="Итог 6 2 2 2 3 3" xfId="5064"/>
    <cellStyle name="Итог 6 2 2 2 4" xfId="3052"/>
    <cellStyle name="Итог 6 2 2 2 4 2" xfId="5720"/>
    <cellStyle name="Итог 6 2 2 2 5" xfId="4173"/>
    <cellStyle name="Итог 6 2 2 3" xfId="1899"/>
    <cellStyle name="Итог 6 2 2 3 2" xfId="3369"/>
    <cellStyle name="Итог 6 2 2 3 2 2" xfId="5984"/>
    <cellStyle name="Итог 6 2 2 3 3" xfId="4462"/>
    <cellStyle name="Итог 6 2 2 4" xfId="1911"/>
    <cellStyle name="Итог 6 2 2 4 2" xfId="3381"/>
    <cellStyle name="Итог 6 2 2 4 2 2" xfId="5996"/>
    <cellStyle name="Итог 6 2 2 4 3" xfId="4474"/>
    <cellStyle name="Итог 6 2 2 5" xfId="2769"/>
    <cellStyle name="Итог 6 2 2 5 2" xfId="5465"/>
    <cellStyle name="Итог 6 2 2 6" xfId="2789"/>
    <cellStyle name="Итог 6 2 3" xfId="918"/>
    <cellStyle name="Итог 6 2 3 2" xfId="2141"/>
    <cellStyle name="Итог 6 2 3 2 2" xfId="3611"/>
    <cellStyle name="Итог 6 2 3 2 2 2" xfId="6226"/>
    <cellStyle name="Итог 6 2 3 2 3" xfId="4704"/>
    <cellStyle name="Итог 6 2 3 3" xfId="2432"/>
    <cellStyle name="Итог 6 2 3 3 2" xfId="3902"/>
    <cellStyle name="Итог 6 2 3 3 2 2" xfId="6517"/>
    <cellStyle name="Итог 6 2 3 3 3" xfId="4995"/>
    <cellStyle name="Итог 6 2 3 4" xfId="2983"/>
    <cellStyle name="Итог 6 2 3 4 2" xfId="5651"/>
    <cellStyle name="Итог 6 2 3 5" xfId="4104"/>
    <cellStyle name="Итог 6 2 4" xfId="1804"/>
    <cellStyle name="Итог 6 2 4 2" xfId="3274"/>
    <cellStyle name="Итог 6 2 4 2 2" xfId="5889"/>
    <cellStyle name="Итог 6 2 4 3" xfId="4367"/>
    <cellStyle name="Итог 6 2 5" xfId="1997"/>
    <cellStyle name="Итог 6 2 5 2" xfId="3467"/>
    <cellStyle name="Итог 6 2 5 2 2" xfId="6082"/>
    <cellStyle name="Итог 6 2 5 3" xfId="4560"/>
    <cellStyle name="Итог 6 2 6" xfId="2858"/>
    <cellStyle name="Итог 6 2 6 2" xfId="5528"/>
    <cellStyle name="Итог 6 3" xfId="451"/>
    <cellStyle name="Итог 6 3 2" xfId="953"/>
    <cellStyle name="Итог 6 3 2 2" xfId="2176"/>
    <cellStyle name="Итог 6 3 2 2 2" xfId="3646"/>
    <cellStyle name="Итог 6 3 2 2 2 2" xfId="6261"/>
    <cellStyle name="Итог 6 3 2 2 3" xfId="4739"/>
    <cellStyle name="Итог 6 3 2 3" xfId="2467"/>
    <cellStyle name="Итог 6 3 2 3 2" xfId="3937"/>
    <cellStyle name="Итог 6 3 2 3 2 2" xfId="6552"/>
    <cellStyle name="Итог 6 3 2 3 3" xfId="5030"/>
    <cellStyle name="Итог 6 3 2 4" xfId="3018"/>
    <cellStyle name="Итог 6 3 2 4 2" xfId="5686"/>
    <cellStyle name="Итог 6 3 2 5" xfId="4139"/>
    <cellStyle name="Итог 6 3 3" xfId="1881"/>
    <cellStyle name="Итог 6 3 3 2" xfId="3351"/>
    <cellStyle name="Итог 6 3 3 2 2" xfId="5966"/>
    <cellStyle name="Итог 6 3 3 3" xfId="4444"/>
    <cellStyle name="Итог 6 3 4" xfId="1837"/>
    <cellStyle name="Итог 6 3 4 2" xfId="3307"/>
    <cellStyle name="Итог 6 3 4 2 2" xfId="5922"/>
    <cellStyle name="Итог 6 3 4 3" xfId="4400"/>
    <cellStyle name="Итог 6 3 5" xfId="2568"/>
    <cellStyle name="Итог 6 3 5 2" xfId="5351"/>
    <cellStyle name="Итог 6 3 6" xfId="2699"/>
    <cellStyle name="Итог 6 4" xfId="884"/>
    <cellStyle name="Итог 6 4 2" xfId="2107"/>
    <cellStyle name="Итог 6 4 2 2" xfId="3577"/>
    <cellStyle name="Итог 6 4 2 2 2" xfId="6192"/>
    <cellStyle name="Итог 6 4 2 3" xfId="4670"/>
    <cellStyle name="Итог 6 4 3" xfId="2398"/>
    <cellStyle name="Итог 6 4 3 2" xfId="3868"/>
    <cellStyle name="Итог 6 4 3 2 2" xfId="6483"/>
    <cellStyle name="Итог 6 4 3 3" xfId="4961"/>
    <cellStyle name="Итог 6 4 4" xfId="2949"/>
    <cellStyle name="Итог 6 4 4 2" xfId="5617"/>
    <cellStyle name="Итог 6 4 5" xfId="4070"/>
    <cellStyle name="Итог 6 5" xfId="1781"/>
    <cellStyle name="Итог 6 5 2" xfId="3251"/>
    <cellStyle name="Итог 6 5 2 2" xfId="5866"/>
    <cellStyle name="Итог 6 5 3" xfId="4344"/>
    <cellStyle name="Итог 6 6" xfId="2283"/>
    <cellStyle name="Итог 6 6 2" xfId="3753"/>
    <cellStyle name="Итог 6 6 2 2" xfId="6368"/>
    <cellStyle name="Итог 6 6 3" xfId="4846"/>
    <cellStyle name="Итог 6 7" xfId="2725"/>
    <cellStyle name="Итог 6 7 2" xfId="5444"/>
    <cellStyle name="Итог 7" xfId="293"/>
    <cellStyle name="Итог 7 2" xfId="473"/>
    <cellStyle name="Итог 7 2 2" xfId="958"/>
    <cellStyle name="Итог 7 2 2 2" xfId="2181"/>
    <cellStyle name="Итог 7 2 2 2 2" xfId="3651"/>
    <cellStyle name="Итог 7 2 2 2 2 2" xfId="6266"/>
    <cellStyle name="Итог 7 2 2 2 3" xfId="4744"/>
    <cellStyle name="Итог 7 2 2 3" xfId="2472"/>
    <cellStyle name="Итог 7 2 2 3 2" xfId="3942"/>
    <cellStyle name="Итог 7 2 2 3 2 2" xfId="6557"/>
    <cellStyle name="Итог 7 2 2 3 3" xfId="5035"/>
    <cellStyle name="Итог 7 2 2 4" xfId="3023"/>
    <cellStyle name="Итог 7 2 2 4 2" xfId="5691"/>
    <cellStyle name="Итог 7 2 2 5" xfId="4144"/>
    <cellStyle name="Итог 7 2 3" xfId="1903"/>
    <cellStyle name="Итог 7 2 3 2" xfId="3373"/>
    <cellStyle name="Итог 7 2 3 2 2" xfId="5988"/>
    <cellStyle name="Итог 7 2 3 3" xfId="4466"/>
    <cellStyle name="Итог 7 2 4" xfId="1987"/>
    <cellStyle name="Итог 7 2 4 2" xfId="3457"/>
    <cellStyle name="Итог 7 2 4 2 2" xfId="6072"/>
    <cellStyle name="Итог 7 2 4 3" xfId="4550"/>
    <cellStyle name="Итог 7 2 5" xfId="2672"/>
    <cellStyle name="Итог 7 2 5 2" xfId="5410"/>
    <cellStyle name="Итог 7 2 6" xfId="3131"/>
    <cellStyle name="Итог 7 3" xfId="889"/>
    <cellStyle name="Итог 7 3 2" xfId="2112"/>
    <cellStyle name="Итог 7 3 2 2" xfId="3582"/>
    <cellStyle name="Итог 7 3 2 2 2" xfId="6197"/>
    <cellStyle name="Итог 7 3 2 3" xfId="4675"/>
    <cellStyle name="Итог 7 3 3" xfId="2403"/>
    <cellStyle name="Итог 7 3 3 2" xfId="3873"/>
    <cellStyle name="Итог 7 3 3 2 2" xfId="6488"/>
    <cellStyle name="Итог 7 3 3 3" xfId="4966"/>
    <cellStyle name="Итог 7 3 4" xfId="2954"/>
    <cellStyle name="Итог 7 3 4 2" xfId="5622"/>
    <cellStyle name="Итог 7 3 5" xfId="4075"/>
    <cellStyle name="Итог 7 4" xfId="1811"/>
    <cellStyle name="Итог 7 4 2" xfId="3281"/>
    <cellStyle name="Итог 7 4 2 2" xfId="5896"/>
    <cellStyle name="Итог 7 4 3" xfId="4374"/>
    <cellStyle name="Итог 7 5" xfId="2278"/>
    <cellStyle name="Итог 7 5 2" xfId="3748"/>
    <cellStyle name="Итог 7 5 2 2" xfId="6363"/>
    <cellStyle name="Итог 7 5 3" xfId="4841"/>
    <cellStyle name="Итог 7 6" xfId="2675"/>
    <cellStyle name="Итог 7 6 2" xfId="5412"/>
    <cellStyle name="Итог 8" xfId="338"/>
    <cellStyle name="Итог 8 2" xfId="485"/>
    <cellStyle name="Итог 8 2 2" xfId="1915"/>
    <cellStyle name="Итог 8 2 2 2" xfId="3385"/>
    <cellStyle name="Итог 8 2 2 2 2" xfId="6000"/>
    <cellStyle name="Итог 8 2 2 3" xfId="4478"/>
    <cellStyle name="Итог 8 2 3" xfId="1830"/>
    <cellStyle name="Итог 8 2 3 2" xfId="3300"/>
    <cellStyle name="Итог 8 2 3 2 2" xfId="5915"/>
    <cellStyle name="Итог 8 2 3 3" xfId="4393"/>
    <cellStyle name="Итог 8 2 4" xfId="2682"/>
    <cellStyle name="Итог 8 2 4 2" xfId="5418"/>
    <cellStyle name="Итог 8 2 5" xfId="2746"/>
    <cellStyle name="Итог 8 3" xfId="1829"/>
    <cellStyle name="Итог 8 3 2" xfId="3299"/>
    <cellStyle name="Итог 8 3 2 2" xfId="5914"/>
    <cellStyle name="Итог 8 3 3" xfId="4392"/>
    <cellStyle name="Итог 8 4" xfId="1963"/>
    <cellStyle name="Итог 8 4 2" xfId="3433"/>
    <cellStyle name="Итог 8 4 2 2" xfId="6048"/>
    <cellStyle name="Итог 8 4 3" xfId="4526"/>
    <cellStyle name="Итог 8 5" xfId="2818"/>
    <cellStyle name="Итог 8 5 2" xfId="5499"/>
    <cellStyle name="Итог 9" xfId="399"/>
    <cellStyle name="Итог 9 2" xfId="924"/>
    <cellStyle name="Итог 9 2 2" xfId="2147"/>
    <cellStyle name="Итог 9 2 2 2" xfId="3617"/>
    <cellStyle name="Итог 9 2 2 2 2" xfId="6232"/>
    <cellStyle name="Итог 9 2 2 3" xfId="4710"/>
    <cellStyle name="Итог 9 2 3" xfId="2438"/>
    <cellStyle name="Итог 9 2 3 2" xfId="3908"/>
    <cellStyle name="Итог 9 2 3 2 2" xfId="6523"/>
    <cellStyle name="Итог 9 2 3 3" xfId="5001"/>
    <cellStyle name="Итог 9 2 4" xfId="2989"/>
    <cellStyle name="Итог 9 2 4 2" xfId="5657"/>
    <cellStyle name="Итог 9 2 5" xfId="4110"/>
    <cellStyle name="Итог 9 3" xfId="1848"/>
    <cellStyle name="Итог 9 3 2" xfId="3318"/>
    <cellStyle name="Итог 9 3 2 2" xfId="5933"/>
    <cellStyle name="Итог 9 3 3" xfId="4411"/>
    <cellStyle name="Итог 9 4" xfId="1990"/>
    <cellStyle name="Итог 9 4 2" xfId="3460"/>
    <cellStyle name="Итог 9 4 2 2" xfId="6075"/>
    <cellStyle name="Итог 9 4 3" xfId="4553"/>
    <cellStyle name="Итог 9 5" xfId="2849"/>
    <cellStyle name="Итог 9 5 2" xfId="5522"/>
    <cellStyle name="Итог 9 6" xfId="2733"/>
    <cellStyle name="Контрольная ячейка" xfId="65" builtinId="23" customBuiltin="1"/>
    <cellStyle name="Контрольная ячейка 10" xfId="1022"/>
    <cellStyle name="Контрольная ячейка 11" xfId="1264"/>
    <cellStyle name="Контрольная ячейка 2" xfId="66"/>
    <cellStyle name="Контрольная ячейка 3" xfId="132"/>
    <cellStyle name="Контрольная ячейка 4" xfId="178"/>
    <cellStyle name="Контрольная ячейка 5" xfId="229"/>
    <cellStyle name="Контрольная ячейка 6" xfId="339"/>
    <cellStyle name="Контрольная ячейка 7" xfId="401"/>
    <cellStyle name="Контрольная ячейка 8" xfId="535"/>
    <cellStyle name="Контрольная ячейка 9" xfId="646"/>
    <cellStyle name="Название" xfId="67" builtinId="15" customBuiltin="1"/>
    <cellStyle name="Название 10" xfId="1023"/>
    <cellStyle name="Название 11" xfId="1265"/>
    <cellStyle name="Название 2" xfId="68"/>
    <cellStyle name="Название 3" xfId="133"/>
    <cellStyle name="Название 4" xfId="179"/>
    <cellStyle name="Название 5" xfId="230"/>
    <cellStyle name="Название 6" xfId="340"/>
    <cellStyle name="Название 7" xfId="402"/>
    <cellStyle name="Название 8" xfId="536"/>
    <cellStyle name="Название 9" xfId="647"/>
    <cellStyle name="Нейтральный" xfId="69" builtinId="28" customBuiltin="1"/>
    <cellStyle name="Нейтральный 10" xfId="1024"/>
    <cellStyle name="Нейтральный 11" xfId="1266"/>
    <cellStyle name="Нейтральный 2" xfId="70"/>
    <cellStyle name="Нейтральный 3" xfId="134"/>
    <cellStyle name="Нейтральный 4" xfId="180"/>
    <cellStyle name="Нейтральный 5" xfId="231"/>
    <cellStyle name="Нейтральный 6" xfId="341"/>
    <cellStyle name="Нейтральный 7" xfId="403"/>
    <cellStyle name="Нейтральный 8" xfId="537"/>
    <cellStyle name="Нейтральный 9" xfId="648"/>
    <cellStyle name="Обычный" xfId="0" builtinId="0"/>
    <cellStyle name="Обычный 10" xfId="306"/>
    <cellStyle name="Обычный 10 2" xfId="673"/>
    <cellStyle name="Обычный 10 2 2" xfId="706"/>
    <cellStyle name="Обычный 10 2 2 2" xfId="771"/>
    <cellStyle name="Обычный 10 2 2 2 2" xfId="1535"/>
    <cellStyle name="Обычный 10 2 2 3" xfId="1471"/>
    <cellStyle name="Обычный 10 2 3" xfId="739"/>
    <cellStyle name="Обычный 10 2 3 2" xfId="1503"/>
    <cellStyle name="Обычный 10 2 4" xfId="1439"/>
    <cellStyle name="Обычный 10 3" xfId="690"/>
    <cellStyle name="Обычный 10 3 2" xfId="755"/>
    <cellStyle name="Обычный 10 3 2 2" xfId="1519"/>
    <cellStyle name="Обычный 10 3 3" xfId="1455"/>
    <cellStyle name="Обычный 10 4" xfId="723"/>
    <cellStyle name="Обычный 10 4 2" xfId="1487"/>
    <cellStyle name="Обычный 10 5" xfId="1032"/>
    <cellStyle name="Обычный 10 6" xfId="655"/>
    <cellStyle name="Обычный 10 6 2" xfId="1424"/>
    <cellStyle name="Обычный 11" xfId="305"/>
    <cellStyle name="Обычный 11 2" xfId="481"/>
    <cellStyle name="Обычный 11 2 2" xfId="591"/>
    <cellStyle name="Обычный 11 2 2 2" xfId="1181"/>
    <cellStyle name="Обычный 11 2 2 2 2" xfId="1691"/>
    <cellStyle name="Обычный 11 2 2 3" xfId="1045"/>
    <cellStyle name="Обычный 11 2 2 3 2" xfId="1575"/>
    <cellStyle name="Обычный 11 2 2 4" xfId="1399"/>
    <cellStyle name="Обычный 11 2 3" xfId="1117"/>
    <cellStyle name="Обычный 11 2 3 2" xfId="1627"/>
    <cellStyle name="Обычный 11 2 4" xfId="1036"/>
    <cellStyle name="Обычный 11 2 4 2" xfId="1567"/>
    <cellStyle name="Обычный 11 2 5" xfId="1334"/>
    <cellStyle name="Обычный 11 3" xfId="559"/>
    <cellStyle name="Обычный 11 3 2" xfId="1149"/>
    <cellStyle name="Обычный 11 3 2 2" xfId="1659"/>
    <cellStyle name="Обычный 11 3 3" xfId="1041"/>
    <cellStyle name="Обычный 11 3 3 2" xfId="1571"/>
    <cellStyle name="Обычный 11 3 4" xfId="1367"/>
    <cellStyle name="Обычный 11 4" xfId="1085"/>
    <cellStyle name="Обычный 11 4 2" xfId="1595"/>
    <cellStyle name="Обычный 11 5" xfId="1031"/>
    <cellStyle name="Обычный 11 5 2" xfId="1563"/>
    <cellStyle name="Обычный 11 6" xfId="665"/>
    <cellStyle name="Обычный 11 7" xfId="1294"/>
    <cellStyle name="Обычный 12" xfId="364"/>
    <cellStyle name="Обычный 12 2" xfId="698"/>
    <cellStyle name="Обычный 12 2 2" xfId="763"/>
    <cellStyle name="Обычный 12 2 2 2" xfId="1527"/>
    <cellStyle name="Обычный 12 2 3" xfId="1463"/>
    <cellStyle name="Обычный 12 3" xfId="731"/>
    <cellStyle name="Обычный 12 3 2" xfId="1495"/>
    <cellStyle name="Обычный 12 4" xfId="609"/>
    <cellStyle name="Обычный 12 5" xfId="664"/>
    <cellStyle name="Обычный 12 5 2" xfId="1431"/>
    <cellStyle name="Обычный 13" xfId="363"/>
    <cellStyle name="Обычный 13 2" xfId="575"/>
    <cellStyle name="Обычный 13 2 2" xfId="1165"/>
    <cellStyle name="Обычный 13 2 2 2" xfId="1675"/>
    <cellStyle name="Обычный 13 2 3" xfId="1043"/>
    <cellStyle name="Обычный 13 2 3 2" xfId="1573"/>
    <cellStyle name="Обычный 13 2 4" xfId="1383"/>
    <cellStyle name="Обычный 13 3" xfId="1101"/>
    <cellStyle name="Обычный 13 3 2" xfId="1611"/>
    <cellStyle name="Обычный 13 4" xfId="1034"/>
    <cellStyle name="Обычный 13 4 2" xfId="1565"/>
    <cellStyle name="Обычный 13 5" xfId="682"/>
    <cellStyle name="Обычный 13 6" xfId="1312"/>
    <cellStyle name="Обычный 14" xfId="502"/>
    <cellStyle name="Обычный 14 2" xfId="747"/>
    <cellStyle name="Обычный 14 2 2" xfId="1511"/>
    <cellStyle name="Обычный 14 3" xfId="1039"/>
    <cellStyle name="Обычный 14 4" xfId="681"/>
    <cellStyle name="Обычный 14 4 2" xfId="1447"/>
    <cellStyle name="Обычный 15" xfId="501"/>
    <cellStyle name="Обычный 15 2" xfId="1133"/>
    <cellStyle name="Обычный 15 2 2" xfId="1643"/>
    <cellStyle name="Обычный 15 3" xfId="1038"/>
    <cellStyle name="Обычный 15 3 2" xfId="1569"/>
    <cellStyle name="Обычный 15 4" xfId="715"/>
    <cellStyle name="Обычный 15 5" xfId="1350"/>
    <cellStyle name="Обычный 16" xfId="714"/>
    <cellStyle name="Обычный 16 2" xfId="1069"/>
    <cellStyle name="Обычный 16 3" xfId="1479"/>
    <cellStyle name="Обычный 17" xfId="608"/>
    <cellStyle name="Обычный 17 2" xfId="1068"/>
    <cellStyle name="Обычный 17 2 2" xfId="1579"/>
    <cellStyle name="Обычный 18" xfId="607"/>
    <cellStyle name="Обычный 19" xfId="610"/>
    <cellStyle name="Обычный 19 2" xfId="1415"/>
    <cellStyle name="Обычный 2" xfId="71"/>
    <cellStyle name="Обычный 2 2" xfId="135"/>
    <cellStyle name="Обычный 2 2 2" xfId="190"/>
    <cellStyle name="Обычный 2 2 3" xfId="195"/>
    <cellStyle name="Обычный 2 3" xfId="194"/>
    <cellStyle name="Обычный 2 4" xfId="232"/>
    <cellStyle name="Обычный 2 5" xfId="193"/>
    <cellStyle name="Обычный 20" xfId="1230"/>
    <cellStyle name="Обычный 21" xfId="1229"/>
    <cellStyle name="Обычный 3" xfId="72"/>
    <cellStyle name="Обычный 3 2" xfId="136"/>
    <cellStyle name="Обычный 3 2 2" xfId="189"/>
    <cellStyle name="Обычный 3 2 2 2" xfId="254"/>
    <cellStyle name="Обычный 3 2 2 2 2" xfId="362"/>
    <cellStyle name="Обычный 3 2 2 2 2 2" xfId="500"/>
    <cellStyle name="Обычный 3 2 2 2 2 2 2" xfId="606"/>
    <cellStyle name="Обычный 3 2 2 2 2 2 2 2" xfId="1196"/>
    <cellStyle name="Обычный 3 2 2 2 2 2 2 2 2" xfId="1706"/>
    <cellStyle name="Обычный 3 2 2 2 2 2 2 3" xfId="778"/>
    <cellStyle name="Обычный 3 2 2 2 2 2 2 3 2" xfId="1542"/>
    <cellStyle name="Обычный 3 2 2 2 2 2 2 4" xfId="1414"/>
    <cellStyle name="Обычный 3 2 2 2 2 2 3" xfId="1132"/>
    <cellStyle name="Обычный 3 2 2 2 2 2 3 2" xfId="1642"/>
    <cellStyle name="Обычный 3 2 2 2 2 2 4" xfId="713"/>
    <cellStyle name="Обычный 3 2 2 2 2 2 4 2" xfId="1478"/>
    <cellStyle name="Обычный 3 2 2 2 2 2 5" xfId="1349"/>
    <cellStyle name="Обычный 3 2 2 2 2 3" xfId="574"/>
    <cellStyle name="Обычный 3 2 2 2 2 3 2" xfId="1164"/>
    <cellStyle name="Обычный 3 2 2 2 2 3 2 2" xfId="1674"/>
    <cellStyle name="Обычный 3 2 2 2 2 3 3" xfId="746"/>
    <cellStyle name="Обычный 3 2 2 2 2 3 3 2" xfId="1510"/>
    <cellStyle name="Обычный 3 2 2 2 2 3 4" xfId="1382"/>
    <cellStyle name="Обычный 3 2 2 2 2 4" xfId="1100"/>
    <cellStyle name="Обычный 3 2 2 2 2 4 2" xfId="1610"/>
    <cellStyle name="Обычный 3 2 2 2 2 5" xfId="680"/>
    <cellStyle name="Обычный 3 2 2 2 2 5 2" xfId="1446"/>
    <cellStyle name="Обычный 3 2 2 2 2 6" xfId="1311"/>
    <cellStyle name="Обычный 3 2 2 2 3" xfId="444"/>
    <cellStyle name="Обычный 3 2 2 2 3 2" xfId="590"/>
    <cellStyle name="Обычный 3 2 2 2 3 2 2" xfId="1180"/>
    <cellStyle name="Обычный 3 2 2 2 3 2 2 2" xfId="1690"/>
    <cellStyle name="Обычный 3 2 2 2 3 2 3" xfId="762"/>
    <cellStyle name="Обычный 3 2 2 2 3 2 3 2" xfId="1526"/>
    <cellStyle name="Обычный 3 2 2 2 3 2 4" xfId="1398"/>
    <cellStyle name="Обычный 3 2 2 2 3 3" xfId="1116"/>
    <cellStyle name="Обычный 3 2 2 2 3 3 2" xfId="1626"/>
    <cellStyle name="Обычный 3 2 2 2 3 4" xfId="697"/>
    <cellStyle name="Обычный 3 2 2 2 3 4 2" xfId="1462"/>
    <cellStyle name="Обычный 3 2 2 2 3 5" xfId="1332"/>
    <cellStyle name="Обычный 3 2 2 2 4" xfId="558"/>
    <cellStyle name="Обычный 3 2 2 2 4 2" xfId="1148"/>
    <cellStyle name="Обычный 3 2 2 2 4 2 2" xfId="1658"/>
    <cellStyle name="Обычный 3 2 2 2 4 3" xfId="730"/>
    <cellStyle name="Обычный 3 2 2 2 4 3 2" xfId="1494"/>
    <cellStyle name="Обычный 3 2 2 2 4 4" xfId="1366"/>
    <cellStyle name="Обычный 3 2 2 2 5" xfId="1084"/>
    <cellStyle name="Обычный 3 2 2 2 5 2" xfId="1594"/>
    <cellStyle name="Обычный 3 2 2 2 6" xfId="663"/>
    <cellStyle name="Обычный 3 2 2 2 6 2" xfId="1430"/>
    <cellStyle name="Обычный 3 2 2 2 7" xfId="1293"/>
    <cellStyle name="Обычный 3 2 2 3" xfId="354"/>
    <cellStyle name="Обычный 3 2 2 3 2" xfId="492"/>
    <cellStyle name="Обычный 3 2 2 3 2 2" xfId="598"/>
    <cellStyle name="Обычный 3 2 2 3 2 2 2" xfId="1188"/>
    <cellStyle name="Обычный 3 2 2 3 2 2 2 2" xfId="1698"/>
    <cellStyle name="Обычный 3 2 2 3 2 2 3" xfId="770"/>
    <cellStyle name="Обычный 3 2 2 3 2 2 3 2" xfId="1534"/>
    <cellStyle name="Обычный 3 2 2 3 2 2 4" xfId="1406"/>
    <cellStyle name="Обычный 3 2 2 3 2 3" xfId="1124"/>
    <cellStyle name="Обычный 3 2 2 3 2 3 2" xfId="1634"/>
    <cellStyle name="Обычный 3 2 2 3 2 4" xfId="705"/>
    <cellStyle name="Обычный 3 2 2 3 2 4 2" xfId="1470"/>
    <cellStyle name="Обычный 3 2 2 3 2 5" xfId="1341"/>
    <cellStyle name="Обычный 3 2 2 3 3" xfId="566"/>
    <cellStyle name="Обычный 3 2 2 3 3 2" xfId="1156"/>
    <cellStyle name="Обычный 3 2 2 3 3 2 2" xfId="1666"/>
    <cellStyle name="Обычный 3 2 2 3 3 3" xfId="738"/>
    <cellStyle name="Обычный 3 2 2 3 3 3 2" xfId="1502"/>
    <cellStyle name="Обычный 3 2 2 3 3 4" xfId="1374"/>
    <cellStyle name="Обычный 3 2 2 3 4" xfId="1092"/>
    <cellStyle name="Обычный 3 2 2 3 4 2" xfId="1602"/>
    <cellStyle name="Обычный 3 2 2 3 5" xfId="672"/>
    <cellStyle name="Обычный 3 2 2 3 5 2" xfId="1438"/>
    <cellStyle name="Обычный 3 2 2 3 6" xfId="1303"/>
    <cellStyle name="Обычный 3 2 2 4" xfId="424"/>
    <cellStyle name="Обычный 3 2 2 4 2" xfId="582"/>
    <cellStyle name="Обычный 3 2 2 4 2 2" xfId="1172"/>
    <cellStyle name="Обычный 3 2 2 4 2 2 2" xfId="1682"/>
    <cellStyle name="Обычный 3 2 2 4 2 3" xfId="754"/>
    <cellStyle name="Обычный 3 2 2 4 2 3 2" xfId="1518"/>
    <cellStyle name="Обычный 3 2 2 4 2 4" xfId="1390"/>
    <cellStyle name="Обычный 3 2 2 4 3" xfId="1108"/>
    <cellStyle name="Обычный 3 2 2 4 3 2" xfId="1618"/>
    <cellStyle name="Обычный 3 2 2 4 4" xfId="689"/>
    <cellStyle name="Обычный 3 2 2 4 4 2" xfId="1454"/>
    <cellStyle name="Обычный 3 2 2 4 5" xfId="1324"/>
    <cellStyle name="Обычный 3 2 2 5" xfId="550"/>
    <cellStyle name="Обычный 3 2 2 5 2" xfId="1140"/>
    <cellStyle name="Обычный 3 2 2 5 2 2" xfId="1650"/>
    <cellStyle name="Обычный 3 2 2 5 3" xfId="722"/>
    <cellStyle name="Обычный 3 2 2 5 3 2" xfId="1486"/>
    <cellStyle name="Обычный 3 2 2 5 4" xfId="1358"/>
    <cellStyle name="Обычный 3 2 2 6" xfId="1076"/>
    <cellStyle name="Обычный 3 2 2 6 2" xfId="1586"/>
    <cellStyle name="Обычный 3 2 2 7" xfId="617"/>
    <cellStyle name="Обычный 3 2 2 7 2" xfId="1422"/>
    <cellStyle name="Обычный 3 2 2 8" xfId="1283"/>
    <cellStyle name="Обычный 3 2 3" xfId="241"/>
    <cellStyle name="Обычный 3 2 3 2" xfId="358"/>
    <cellStyle name="Обычный 3 2 3 2 2" xfId="496"/>
    <cellStyle name="Обычный 3 2 3 2 2 2" xfId="602"/>
    <cellStyle name="Обычный 3 2 3 2 2 2 2" xfId="1192"/>
    <cellStyle name="Обычный 3 2 3 2 2 2 2 2" xfId="1702"/>
    <cellStyle name="Обычный 3 2 3 2 2 2 3" xfId="774"/>
    <cellStyle name="Обычный 3 2 3 2 2 2 3 2" xfId="1538"/>
    <cellStyle name="Обычный 3 2 3 2 2 2 4" xfId="1410"/>
    <cellStyle name="Обычный 3 2 3 2 2 3" xfId="1128"/>
    <cellStyle name="Обычный 3 2 3 2 2 3 2" xfId="1638"/>
    <cellStyle name="Обычный 3 2 3 2 2 4" xfId="709"/>
    <cellStyle name="Обычный 3 2 3 2 2 4 2" xfId="1474"/>
    <cellStyle name="Обычный 3 2 3 2 2 5" xfId="1345"/>
    <cellStyle name="Обычный 3 2 3 2 3" xfId="570"/>
    <cellStyle name="Обычный 3 2 3 2 3 2" xfId="1160"/>
    <cellStyle name="Обычный 3 2 3 2 3 2 2" xfId="1670"/>
    <cellStyle name="Обычный 3 2 3 2 3 3" xfId="742"/>
    <cellStyle name="Обычный 3 2 3 2 3 3 2" xfId="1506"/>
    <cellStyle name="Обычный 3 2 3 2 3 4" xfId="1378"/>
    <cellStyle name="Обычный 3 2 3 2 4" xfId="1096"/>
    <cellStyle name="Обычный 3 2 3 2 4 2" xfId="1606"/>
    <cellStyle name="Обычный 3 2 3 2 5" xfId="676"/>
    <cellStyle name="Обычный 3 2 3 2 5 2" xfId="1442"/>
    <cellStyle name="Обычный 3 2 3 2 6" xfId="1307"/>
    <cellStyle name="Обычный 3 2 3 3" xfId="432"/>
    <cellStyle name="Обычный 3 2 3 3 2" xfId="586"/>
    <cellStyle name="Обычный 3 2 3 3 2 2" xfId="1176"/>
    <cellStyle name="Обычный 3 2 3 3 2 2 2" xfId="1686"/>
    <cellStyle name="Обычный 3 2 3 3 2 3" xfId="758"/>
    <cellStyle name="Обычный 3 2 3 3 2 3 2" xfId="1522"/>
    <cellStyle name="Обычный 3 2 3 3 2 4" xfId="1394"/>
    <cellStyle name="Обычный 3 2 3 3 3" xfId="1112"/>
    <cellStyle name="Обычный 3 2 3 3 3 2" xfId="1622"/>
    <cellStyle name="Обычный 3 2 3 3 4" xfId="693"/>
    <cellStyle name="Обычный 3 2 3 3 4 2" xfId="1458"/>
    <cellStyle name="Обычный 3 2 3 3 5" xfId="1328"/>
    <cellStyle name="Обычный 3 2 3 4" xfId="554"/>
    <cellStyle name="Обычный 3 2 3 4 2" xfId="1144"/>
    <cellStyle name="Обычный 3 2 3 4 2 2" xfId="1654"/>
    <cellStyle name="Обычный 3 2 3 4 3" xfId="726"/>
    <cellStyle name="Обычный 3 2 3 4 3 2" xfId="1490"/>
    <cellStyle name="Обычный 3 2 3 4 4" xfId="1362"/>
    <cellStyle name="Обычный 3 2 3 5" xfId="1080"/>
    <cellStyle name="Обычный 3 2 3 5 2" xfId="1590"/>
    <cellStyle name="Обычный 3 2 3 6" xfId="659"/>
    <cellStyle name="Обычный 3 2 3 6 2" xfId="1426"/>
    <cellStyle name="Обычный 3 2 3 7" xfId="1288"/>
    <cellStyle name="Обычный 3 2 4" xfId="350"/>
    <cellStyle name="Обычный 3 2 4 2" xfId="488"/>
    <cellStyle name="Обычный 3 2 4 2 2" xfId="594"/>
    <cellStyle name="Обычный 3 2 4 2 2 2" xfId="1184"/>
    <cellStyle name="Обычный 3 2 4 2 2 2 2" xfId="1694"/>
    <cellStyle name="Обычный 3 2 4 2 2 3" xfId="766"/>
    <cellStyle name="Обычный 3 2 4 2 2 3 2" xfId="1530"/>
    <cellStyle name="Обычный 3 2 4 2 2 4" xfId="1402"/>
    <cellStyle name="Обычный 3 2 4 2 3" xfId="1120"/>
    <cellStyle name="Обычный 3 2 4 2 3 2" xfId="1630"/>
    <cellStyle name="Обычный 3 2 4 2 4" xfId="701"/>
    <cellStyle name="Обычный 3 2 4 2 4 2" xfId="1466"/>
    <cellStyle name="Обычный 3 2 4 2 5" xfId="1337"/>
    <cellStyle name="Обычный 3 2 4 3" xfId="562"/>
    <cellStyle name="Обычный 3 2 4 3 2" xfId="1152"/>
    <cellStyle name="Обычный 3 2 4 3 2 2" xfId="1662"/>
    <cellStyle name="Обычный 3 2 4 3 3" xfId="734"/>
    <cellStyle name="Обычный 3 2 4 3 3 2" xfId="1498"/>
    <cellStyle name="Обычный 3 2 4 3 4" xfId="1370"/>
    <cellStyle name="Обычный 3 2 4 4" xfId="1088"/>
    <cellStyle name="Обычный 3 2 4 4 2" xfId="1598"/>
    <cellStyle name="Обычный 3 2 4 5" xfId="668"/>
    <cellStyle name="Обычный 3 2 4 5 2" xfId="1434"/>
    <cellStyle name="Обычный 3 2 4 6" xfId="1299"/>
    <cellStyle name="Обычный 3 2 5" xfId="416"/>
    <cellStyle name="Обычный 3 2 5 2" xfId="578"/>
    <cellStyle name="Обычный 3 2 5 2 2" xfId="1168"/>
    <cellStyle name="Обычный 3 2 5 2 2 2" xfId="1678"/>
    <cellStyle name="Обычный 3 2 5 2 3" xfId="750"/>
    <cellStyle name="Обычный 3 2 5 2 3 2" xfId="1514"/>
    <cellStyle name="Обычный 3 2 5 2 4" xfId="1386"/>
    <cellStyle name="Обычный 3 2 5 3" xfId="1104"/>
    <cellStyle name="Обычный 3 2 5 3 2" xfId="1614"/>
    <cellStyle name="Обычный 3 2 5 4" xfId="685"/>
    <cellStyle name="Обычный 3 2 5 4 2" xfId="1450"/>
    <cellStyle name="Обычный 3 2 5 5" xfId="1318"/>
    <cellStyle name="Обычный 3 2 6" xfId="546"/>
    <cellStyle name="Обычный 3 2 6 2" xfId="1136"/>
    <cellStyle name="Обычный 3 2 6 2 2" xfId="1646"/>
    <cellStyle name="Обычный 3 2 6 3" xfId="718"/>
    <cellStyle name="Обычный 3 2 6 3 2" xfId="1482"/>
    <cellStyle name="Обычный 3 2 6 4" xfId="1354"/>
    <cellStyle name="Обычный 3 2 7" xfId="1072"/>
    <cellStyle name="Обычный 3 2 7 2" xfId="1582"/>
    <cellStyle name="Обычный 3 2 8" xfId="613"/>
    <cellStyle name="Обычный 3 2 8 2" xfId="1418"/>
    <cellStyle name="Обычный 3 2 9" xfId="1278"/>
    <cellStyle name="Обычный 3 3" xfId="181"/>
    <cellStyle name="Обычный 3 3 2" xfId="247"/>
    <cellStyle name="Обычный 3 3 2 2" xfId="360"/>
    <cellStyle name="Обычный 3 3 2 2 2" xfId="498"/>
    <cellStyle name="Обычный 3 3 2 2 2 2" xfId="604"/>
    <cellStyle name="Обычный 3 3 2 2 2 2 2" xfId="1194"/>
    <cellStyle name="Обычный 3 3 2 2 2 2 2 2" xfId="1704"/>
    <cellStyle name="Обычный 3 3 2 2 2 2 3" xfId="776"/>
    <cellStyle name="Обычный 3 3 2 2 2 2 3 2" xfId="1540"/>
    <cellStyle name="Обычный 3 3 2 2 2 2 4" xfId="1412"/>
    <cellStyle name="Обычный 3 3 2 2 2 3" xfId="1130"/>
    <cellStyle name="Обычный 3 3 2 2 2 3 2" xfId="1640"/>
    <cellStyle name="Обычный 3 3 2 2 2 4" xfId="711"/>
    <cellStyle name="Обычный 3 3 2 2 2 4 2" xfId="1476"/>
    <cellStyle name="Обычный 3 3 2 2 2 5" xfId="1347"/>
    <cellStyle name="Обычный 3 3 2 2 3" xfId="572"/>
    <cellStyle name="Обычный 3 3 2 2 3 2" xfId="1162"/>
    <cellStyle name="Обычный 3 3 2 2 3 2 2" xfId="1672"/>
    <cellStyle name="Обычный 3 3 2 2 3 3" xfId="744"/>
    <cellStyle name="Обычный 3 3 2 2 3 3 2" xfId="1508"/>
    <cellStyle name="Обычный 3 3 2 2 3 4" xfId="1380"/>
    <cellStyle name="Обычный 3 3 2 2 4" xfId="1098"/>
    <cellStyle name="Обычный 3 3 2 2 4 2" xfId="1608"/>
    <cellStyle name="Обычный 3 3 2 2 5" xfId="678"/>
    <cellStyle name="Обычный 3 3 2 2 5 2" xfId="1444"/>
    <cellStyle name="Обычный 3 3 2 2 6" xfId="1309"/>
    <cellStyle name="Обычный 3 3 2 3" xfId="438"/>
    <cellStyle name="Обычный 3 3 2 3 2" xfId="588"/>
    <cellStyle name="Обычный 3 3 2 3 2 2" xfId="1178"/>
    <cellStyle name="Обычный 3 3 2 3 2 2 2" xfId="1688"/>
    <cellStyle name="Обычный 3 3 2 3 2 3" xfId="760"/>
    <cellStyle name="Обычный 3 3 2 3 2 3 2" xfId="1524"/>
    <cellStyle name="Обычный 3 3 2 3 2 4" xfId="1396"/>
    <cellStyle name="Обычный 3 3 2 3 3" xfId="1114"/>
    <cellStyle name="Обычный 3 3 2 3 3 2" xfId="1624"/>
    <cellStyle name="Обычный 3 3 2 3 4" xfId="695"/>
    <cellStyle name="Обычный 3 3 2 3 4 2" xfId="1460"/>
    <cellStyle name="Обычный 3 3 2 3 5" xfId="1330"/>
    <cellStyle name="Обычный 3 3 2 4" xfId="556"/>
    <cellStyle name="Обычный 3 3 2 4 2" xfId="1146"/>
    <cellStyle name="Обычный 3 3 2 4 2 2" xfId="1656"/>
    <cellStyle name="Обычный 3 3 2 4 3" xfId="728"/>
    <cellStyle name="Обычный 3 3 2 4 3 2" xfId="1492"/>
    <cellStyle name="Обычный 3 3 2 4 4" xfId="1364"/>
    <cellStyle name="Обычный 3 3 2 5" xfId="1082"/>
    <cellStyle name="Обычный 3 3 2 5 2" xfId="1592"/>
    <cellStyle name="Обычный 3 3 2 6" xfId="661"/>
    <cellStyle name="Обычный 3 3 2 6 2" xfId="1428"/>
    <cellStyle name="Обычный 3 3 2 7" xfId="1290"/>
    <cellStyle name="Обычный 3 3 3" xfId="352"/>
    <cellStyle name="Обычный 3 3 3 2" xfId="490"/>
    <cellStyle name="Обычный 3 3 3 2 2" xfId="596"/>
    <cellStyle name="Обычный 3 3 3 2 2 2" xfId="1186"/>
    <cellStyle name="Обычный 3 3 3 2 2 2 2" xfId="1696"/>
    <cellStyle name="Обычный 3 3 3 2 2 3" xfId="768"/>
    <cellStyle name="Обычный 3 3 3 2 2 3 2" xfId="1532"/>
    <cellStyle name="Обычный 3 3 3 2 2 4" xfId="1404"/>
    <cellStyle name="Обычный 3 3 3 2 3" xfId="1122"/>
    <cellStyle name="Обычный 3 3 3 2 3 2" xfId="1632"/>
    <cellStyle name="Обычный 3 3 3 2 4" xfId="703"/>
    <cellStyle name="Обычный 3 3 3 2 4 2" xfId="1468"/>
    <cellStyle name="Обычный 3 3 3 2 5" xfId="1339"/>
    <cellStyle name="Обычный 3 3 3 3" xfId="564"/>
    <cellStyle name="Обычный 3 3 3 3 2" xfId="1154"/>
    <cellStyle name="Обычный 3 3 3 3 2 2" xfId="1664"/>
    <cellStyle name="Обычный 3 3 3 3 3" xfId="736"/>
    <cellStyle name="Обычный 3 3 3 3 3 2" xfId="1500"/>
    <cellStyle name="Обычный 3 3 3 3 4" xfId="1372"/>
    <cellStyle name="Обычный 3 3 3 4" xfId="1090"/>
    <cellStyle name="Обычный 3 3 3 4 2" xfId="1600"/>
    <cellStyle name="Обычный 3 3 3 5" xfId="670"/>
    <cellStyle name="Обычный 3 3 3 5 2" xfId="1436"/>
    <cellStyle name="Обычный 3 3 3 6" xfId="1301"/>
    <cellStyle name="Обычный 3 3 4" xfId="422"/>
    <cellStyle name="Обычный 3 3 4 2" xfId="580"/>
    <cellStyle name="Обычный 3 3 4 2 2" xfId="1170"/>
    <cellStyle name="Обычный 3 3 4 2 2 2" xfId="1680"/>
    <cellStyle name="Обычный 3 3 4 2 3" xfId="752"/>
    <cellStyle name="Обычный 3 3 4 2 3 2" xfId="1516"/>
    <cellStyle name="Обычный 3 3 4 2 4" xfId="1388"/>
    <cellStyle name="Обычный 3 3 4 3" xfId="1106"/>
    <cellStyle name="Обычный 3 3 4 3 2" xfId="1616"/>
    <cellStyle name="Обычный 3 3 4 4" xfId="687"/>
    <cellStyle name="Обычный 3 3 4 4 2" xfId="1452"/>
    <cellStyle name="Обычный 3 3 4 5" xfId="1322"/>
    <cellStyle name="Обычный 3 3 5" xfId="548"/>
    <cellStyle name="Обычный 3 3 5 2" xfId="1138"/>
    <cellStyle name="Обычный 3 3 5 2 2" xfId="1648"/>
    <cellStyle name="Обычный 3 3 5 3" xfId="720"/>
    <cellStyle name="Обычный 3 3 5 3 2" xfId="1484"/>
    <cellStyle name="Обычный 3 3 5 4" xfId="1356"/>
    <cellStyle name="Обычный 3 3 6" xfId="1074"/>
    <cellStyle name="Обычный 3 3 6 2" xfId="1584"/>
    <cellStyle name="Обычный 3 3 7" xfId="615"/>
    <cellStyle name="Обычный 3 3 7 2" xfId="1420"/>
    <cellStyle name="Обычный 3 3 8" xfId="1281"/>
    <cellStyle name="Обычный 3 4" xfId="233"/>
    <cellStyle name="Обычный 3 4 2" xfId="356"/>
    <cellStyle name="Обычный 3 4 2 2" xfId="494"/>
    <cellStyle name="Обычный 3 4 2 2 2" xfId="600"/>
    <cellStyle name="Обычный 3 4 2 2 2 2" xfId="1190"/>
    <cellStyle name="Обычный 3 4 2 2 2 2 2" xfId="1700"/>
    <cellStyle name="Обычный 3 4 2 2 2 3" xfId="772"/>
    <cellStyle name="Обычный 3 4 2 2 2 3 2" xfId="1536"/>
    <cellStyle name="Обычный 3 4 2 2 2 4" xfId="1408"/>
    <cellStyle name="Обычный 3 4 2 2 3" xfId="1126"/>
    <cellStyle name="Обычный 3 4 2 2 3 2" xfId="1636"/>
    <cellStyle name="Обычный 3 4 2 2 4" xfId="707"/>
    <cellStyle name="Обычный 3 4 2 2 4 2" xfId="1472"/>
    <cellStyle name="Обычный 3 4 2 2 5" xfId="1343"/>
    <cellStyle name="Обычный 3 4 2 3" xfId="568"/>
    <cellStyle name="Обычный 3 4 2 3 2" xfId="1158"/>
    <cellStyle name="Обычный 3 4 2 3 2 2" xfId="1668"/>
    <cellStyle name="Обычный 3 4 2 3 3" xfId="740"/>
    <cellStyle name="Обычный 3 4 2 3 3 2" xfId="1504"/>
    <cellStyle name="Обычный 3 4 2 3 4" xfId="1376"/>
    <cellStyle name="Обычный 3 4 2 4" xfId="1094"/>
    <cellStyle name="Обычный 3 4 2 4 2" xfId="1604"/>
    <cellStyle name="Обычный 3 4 2 5" xfId="674"/>
    <cellStyle name="Обычный 3 4 2 5 2" xfId="1440"/>
    <cellStyle name="Обычный 3 4 2 6" xfId="1305"/>
    <cellStyle name="Обычный 3 4 3" xfId="430"/>
    <cellStyle name="Обычный 3 4 3 2" xfId="584"/>
    <cellStyle name="Обычный 3 4 3 2 2" xfId="1174"/>
    <cellStyle name="Обычный 3 4 3 2 2 2" xfId="1684"/>
    <cellStyle name="Обычный 3 4 3 2 3" xfId="756"/>
    <cellStyle name="Обычный 3 4 3 2 3 2" xfId="1520"/>
    <cellStyle name="Обычный 3 4 3 2 4" xfId="1392"/>
    <cellStyle name="Обычный 3 4 3 3" xfId="1110"/>
    <cellStyle name="Обычный 3 4 3 3 2" xfId="1620"/>
    <cellStyle name="Обычный 3 4 3 4" xfId="691"/>
    <cellStyle name="Обычный 3 4 3 4 2" xfId="1456"/>
    <cellStyle name="Обычный 3 4 3 5" xfId="1326"/>
    <cellStyle name="Обычный 3 4 4" xfId="552"/>
    <cellStyle name="Обычный 3 4 4 2" xfId="1142"/>
    <cellStyle name="Обычный 3 4 4 2 2" xfId="1652"/>
    <cellStyle name="Обычный 3 4 4 3" xfId="724"/>
    <cellStyle name="Обычный 3 4 4 3 2" xfId="1488"/>
    <cellStyle name="Обычный 3 4 4 4" xfId="1360"/>
    <cellStyle name="Обычный 3 4 5" xfId="1078"/>
    <cellStyle name="Обычный 3 4 5 2" xfId="1588"/>
    <cellStyle name="Обычный 3 4 6" xfId="611"/>
    <cellStyle name="Обычный 3 4 6 2" xfId="1416"/>
    <cellStyle name="Обычный 3 4 7" xfId="1286"/>
    <cellStyle name="Обычный 3 5" xfId="192"/>
    <cellStyle name="Обычный 3 5 2" xfId="699"/>
    <cellStyle name="Обычный 3 5 2 2" xfId="764"/>
    <cellStyle name="Обычный 3 5 2 2 2" xfId="1182"/>
    <cellStyle name="Обычный 3 5 2 2 2 2" xfId="1692"/>
    <cellStyle name="Обычный 3 5 2 2 3" xfId="1528"/>
    <cellStyle name="Обычный 3 5 2 3" xfId="1118"/>
    <cellStyle name="Обычный 3 5 2 3 2" xfId="1628"/>
    <cellStyle name="Обычный 3 5 2 4" xfId="1464"/>
    <cellStyle name="Обычный 3 5 3" xfId="732"/>
    <cellStyle name="Обычный 3 5 3 2" xfId="1150"/>
    <cellStyle name="Обычный 3 5 3 2 2" xfId="1660"/>
    <cellStyle name="Обычный 3 5 3 3" xfId="1496"/>
    <cellStyle name="Обычный 3 5 4" xfId="1086"/>
    <cellStyle name="Обычный 3 5 4 2" xfId="1596"/>
    <cellStyle name="Обычный 3 5 5" xfId="666"/>
    <cellStyle name="Обычный 3 5 5 2" xfId="1432"/>
    <cellStyle name="Обычный 3 6" xfId="342"/>
    <cellStyle name="Обычный 3 6 2" xfId="486"/>
    <cellStyle name="Обычный 3 6 2 2" xfId="592"/>
    <cellStyle name="Обычный 3 6 2 2 2" xfId="1166"/>
    <cellStyle name="Обычный 3 6 2 2 2 2" xfId="1676"/>
    <cellStyle name="Обычный 3 6 2 2 3" xfId="1400"/>
    <cellStyle name="Обычный 3 6 2 3" xfId="748"/>
    <cellStyle name="Обычный 3 6 2 3 2" xfId="1512"/>
    <cellStyle name="Обычный 3 6 2 4" xfId="1335"/>
    <cellStyle name="Обычный 3 6 3" xfId="560"/>
    <cellStyle name="Обычный 3 6 3 2" xfId="1102"/>
    <cellStyle name="Обычный 3 6 3 2 2" xfId="1612"/>
    <cellStyle name="Обычный 3 6 3 3" xfId="1368"/>
    <cellStyle name="Обычный 3 6 4" xfId="683"/>
    <cellStyle name="Обычный 3 6 4 2" xfId="1448"/>
    <cellStyle name="Обычный 3 6 5" xfId="1297"/>
    <cellStyle name="Обычный 3 7" xfId="404"/>
    <cellStyle name="Обычный 3 7 2" xfId="576"/>
    <cellStyle name="Обычный 3 7 2 2" xfId="1134"/>
    <cellStyle name="Обычный 3 7 2 2 2" xfId="1644"/>
    <cellStyle name="Обычный 3 7 2 3" xfId="1384"/>
    <cellStyle name="Обычный 3 7 3" xfId="716"/>
    <cellStyle name="Обычный 3 7 3 2" xfId="1480"/>
    <cellStyle name="Обычный 3 7 4" xfId="1314"/>
    <cellStyle name="Обычный 3 8" xfId="538"/>
    <cellStyle name="Обычный 3 8 2" xfId="1070"/>
    <cellStyle name="Обычный 3 8 2 2" xfId="1580"/>
    <cellStyle name="Обычный 3 8 3" xfId="1351"/>
    <cellStyle name="Обычный 3 9" xfId="1267"/>
    <cellStyle name="Обычный 4" xfId="87"/>
    <cellStyle name="Обычный 5" xfId="86"/>
    <cellStyle name="Обычный 5 2" xfId="188"/>
    <cellStyle name="Обычный 5 2 2" xfId="249"/>
    <cellStyle name="Обычный 5 2 2 2" xfId="361"/>
    <cellStyle name="Обычный 5 2 2 2 2" xfId="499"/>
    <cellStyle name="Обычный 5 2 2 2 2 2" xfId="605"/>
    <cellStyle name="Обычный 5 2 2 2 2 2 2" xfId="1195"/>
    <cellStyle name="Обычный 5 2 2 2 2 2 2 2" xfId="1705"/>
    <cellStyle name="Обычный 5 2 2 2 2 2 3" xfId="777"/>
    <cellStyle name="Обычный 5 2 2 2 2 2 3 2" xfId="1541"/>
    <cellStyle name="Обычный 5 2 2 2 2 2 4" xfId="1413"/>
    <cellStyle name="Обычный 5 2 2 2 2 3" xfId="1131"/>
    <cellStyle name="Обычный 5 2 2 2 2 3 2" xfId="1641"/>
    <cellStyle name="Обычный 5 2 2 2 2 4" xfId="712"/>
    <cellStyle name="Обычный 5 2 2 2 2 4 2" xfId="1477"/>
    <cellStyle name="Обычный 5 2 2 2 2 5" xfId="1348"/>
    <cellStyle name="Обычный 5 2 2 2 3" xfId="573"/>
    <cellStyle name="Обычный 5 2 2 2 3 2" xfId="1163"/>
    <cellStyle name="Обычный 5 2 2 2 3 2 2" xfId="1673"/>
    <cellStyle name="Обычный 5 2 2 2 3 3" xfId="745"/>
    <cellStyle name="Обычный 5 2 2 2 3 3 2" xfId="1509"/>
    <cellStyle name="Обычный 5 2 2 2 3 4" xfId="1381"/>
    <cellStyle name="Обычный 5 2 2 2 4" xfId="1099"/>
    <cellStyle name="Обычный 5 2 2 2 4 2" xfId="1609"/>
    <cellStyle name="Обычный 5 2 2 2 5" xfId="679"/>
    <cellStyle name="Обычный 5 2 2 2 5 2" xfId="1445"/>
    <cellStyle name="Обычный 5 2 2 2 6" xfId="1310"/>
    <cellStyle name="Обычный 5 2 2 3" xfId="439"/>
    <cellStyle name="Обычный 5 2 2 3 2" xfId="589"/>
    <cellStyle name="Обычный 5 2 2 3 2 2" xfId="1179"/>
    <cellStyle name="Обычный 5 2 2 3 2 2 2" xfId="1689"/>
    <cellStyle name="Обычный 5 2 2 3 2 3" xfId="761"/>
    <cellStyle name="Обычный 5 2 2 3 2 3 2" xfId="1525"/>
    <cellStyle name="Обычный 5 2 2 3 2 4" xfId="1397"/>
    <cellStyle name="Обычный 5 2 2 3 3" xfId="1115"/>
    <cellStyle name="Обычный 5 2 2 3 3 2" xfId="1625"/>
    <cellStyle name="Обычный 5 2 2 3 4" xfId="696"/>
    <cellStyle name="Обычный 5 2 2 3 4 2" xfId="1461"/>
    <cellStyle name="Обычный 5 2 2 3 5" xfId="1331"/>
    <cellStyle name="Обычный 5 2 2 4" xfId="557"/>
    <cellStyle name="Обычный 5 2 2 4 2" xfId="1147"/>
    <cellStyle name="Обычный 5 2 2 4 2 2" xfId="1657"/>
    <cellStyle name="Обычный 5 2 2 4 3" xfId="729"/>
    <cellStyle name="Обычный 5 2 2 4 3 2" xfId="1493"/>
    <cellStyle name="Обычный 5 2 2 4 4" xfId="1365"/>
    <cellStyle name="Обычный 5 2 2 5" xfId="1083"/>
    <cellStyle name="Обычный 5 2 2 5 2" xfId="1593"/>
    <cellStyle name="Обычный 5 2 2 6" xfId="662"/>
    <cellStyle name="Обычный 5 2 2 6 2" xfId="1429"/>
    <cellStyle name="Обычный 5 2 2 7" xfId="1291"/>
    <cellStyle name="Обычный 5 2 3" xfId="353"/>
    <cellStyle name="Обычный 5 2 3 2" xfId="491"/>
    <cellStyle name="Обычный 5 2 3 2 2" xfId="597"/>
    <cellStyle name="Обычный 5 2 3 2 2 2" xfId="1187"/>
    <cellStyle name="Обычный 5 2 3 2 2 2 2" xfId="1697"/>
    <cellStyle name="Обычный 5 2 3 2 2 3" xfId="769"/>
    <cellStyle name="Обычный 5 2 3 2 2 3 2" xfId="1533"/>
    <cellStyle name="Обычный 5 2 3 2 2 4" xfId="1405"/>
    <cellStyle name="Обычный 5 2 3 2 3" xfId="1123"/>
    <cellStyle name="Обычный 5 2 3 2 3 2" xfId="1633"/>
    <cellStyle name="Обычный 5 2 3 2 4" xfId="704"/>
    <cellStyle name="Обычный 5 2 3 2 4 2" xfId="1469"/>
    <cellStyle name="Обычный 5 2 3 2 5" xfId="1340"/>
    <cellStyle name="Обычный 5 2 3 3" xfId="565"/>
    <cellStyle name="Обычный 5 2 3 3 2" xfId="1155"/>
    <cellStyle name="Обычный 5 2 3 3 2 2" xfId="1665"/>
    <cellStyle name="Обычный 5 2 3 3 3" xfId="737"/>
    <cellStyle name="Обычный 5 2 3 3 3 2" xfId="1501"/>
    <cellStyle name="Обычный 5 2 3 3 4" xfId="1373"/>
    <cellStyle name="Обычный 5 2 3 4" xfId="1091"/>
    <cellStyle name="Обычный 5 2 3 4 2" xfId="1601"/>
    <cellStyle name="Обычный 5 2 3 5" xfId="671"/>
    <cellStyle name="Обычный 5 2 3 5 2" xfId="1437"/>
    <cellStyle name="Обычный 5 2 3 6" xfId="1302"/>
    <cellStyle name="Обычный 5 2 4" xfId="423"/>
    <cellStyle name="Обычный 5 2 4 2" xfId="581"/>
    <cellStyle name="Обычный 5 2 4 2 2" xfId="1171"/>
    <cellStyle name="Обычный 5 2 4 2 2 2" xfId="1681"/>
    <cellStyle name="Обычный 5 2 4 2 3" xfId="753"/>
    <cellStyle name="Обычный 5 2 4 2 3 2" xfId="1517"/>
    <cellStyle name="Обычный 5 2 4 2 4" xfId="1389"/>
    <cellStyle name="Обычный 5 2 4 3" xfId="1107"/>
    <cellStyle name="Обычный 5 2 4 3 2" xfId="1617"/>
    <cellStyle name="Обычный 5 2 4 4" xfId="688"/>
    <cellStyle name="Обычный 5 2 4 4 2" xfId="1453"/>
    <cellStyle name="Обычный 5 2 4 5" xfId="1323"/>
    <cellStyle name="Обычный 5 2 5" xfId="549"/>
    <cellStyle name="Обычный 5 2 5 2" xfId="1139"/>
    <cellStyle name="Обычный 5 2 5 2 2" xfId="1649"/>
    <cellStyle name="Обычный 5 2 5 3" xfId="721"/>
    <cellStyle name="Обычный 5 2 5 3 2" xfId="1485"/>
    <cellStyle name="Обычный 5 2 5 4" xfId="1357"/>
    <cellStyle name="Обычный 5 2 6" xfId="1075"/>
    <cellStyle name="Обычный 5 2 6 2" xfId="1585"/>
    <cellStyle name="Обычный 5 2 7" xfId="616"/>
    <cellStyle name="Обычный 5 2 7 2" xfId="1421"/>
    <cellStyle name="Обычный 5 2 8" xfId="1282"/>
    <cellStyle name="Обычный 5 3" xfId="240"/>
    <cellStyle name="Обычный 5 3 2" xfId="357"/>
    <cellStyle name="Обычный 5 3 2 2" xfId="495"/>
    <cellStyle name="Обычный 5 3 2 2 2" xfId="601"/>
    <cellStyle name="Обычный 5 3 2 2 2 2" xfId="1191"/>
    <cellStyle name="Обычный 5 3 2 2 2 2 2" xfId="1701"/>
    <cellStyle name="Обычный 5 3 2 2 2 3" xfId="773"/>
    <cellStyle name="Обычный 5 3 2 2 2 3 2" xfId="1537"/>
    <cellStyle name="Обычный 5 3 2 2 2 4" xfId="1409"/>
    <cellStyle name="Обычный 5 3 2 2 3" xfId="1127"/>
    <cellStyle name="Обычный 5 3 2 2 3 2" xfId="1637"/>
    <cellStyle name="Обычный 5 3 2 2 4" xfId="708"/>
    <cellStyle name="Обычный 5 3 2 2 4 2" xfId="1473"/>
    <cellStyle name="Обычный 5 3 2 2 5" xfId="1344"/>
    <cellStyle name="Обычный 5 3 2 3" xfId="569"/>
    <cellStyle name="Обычный 5 3 2 3 2" xfId="1159"/>
    <cellStyle name="Обычный 5 3 2 3 2 2" xfId="1669"/>
    <cellStyle name="Обычный 5 3 2 3 3" xfId="741"/>
    <cellStyle name="Обычный 5 3 2 3 3 2" xfId="1505"/>
    <cellStyle name="Обычный 5 3 2 3 4" xfId="1377"/>
    <cellStyle name="Обычный 5 3 2 4" xfId="1095"/>
    <cellStyle name="Обычный 5 3 2 4 2" xfId="1605"/>
    <cellStyle name="Обычный 5 3 2 5" xfId="675"/>
    <cellStyle name="Обычный 5 3 2 5 2" xfId="1441"/>
    <cellStyle name="Обычный 5 3 2 6" xfId="1306"/>
    <cellStyle name="Обычный 5 3 3" xfId="431"/>
    <cellStyle name="Обычный 5 3 3 2" xfId="585"/>
    <cellStyle name="Обычный 5 3 3 2 2" xfId="1175"/>
    <cellStyle name="Обычный 5 3 3 2 2 2" xfId="1685"/>
    <cellStyle name="Обычный 5 3 3 2 3" xfId="757"/>
    <cellStyle name="Обычный 5 3 3 2 3 2" xfId="1521"/>
    <cellStyle name="Обычный 5 3 3 2 4" xfId="1393"/>
    <cellStyle name="Обычный 5 3 3 3" xfId="1111"/>
    <cellStyle name="Обычный 5 3 3 3 2" xfId="1621"/>
    <cellStyle name="Обычный 5 3 3 4" xfId="692"/>
    <cellStyle name="Обычный 5 3 3 4 2" xfId="1457"/>
    <cellStyle name="Обычный 5 3 3 5" xfId="1327"/>
    <cellStyle name="Обычный 5 3 4" xfId="553"/>
    <cellStyle name="Обычный 5 3 4 2" xfId="1143"/>
    <cellStyle name="Обычный 5 3 4 2 2" xfId="1653"/>
    <cellStyle name="Обычный 5 3 4 3" xfId="725"/>
    <cellStyle name="Обычный 5 3 4 3 2" xfId="1489"/>
    <cellStyle name="Обычный 5 3 4 4" xfId="1361"/>
    <cellStyle name="Обычный 5 3 5" xfId="1079"/>
    <cellStyle name="Обычный 5 3 5 2" xfId="1589"/>
    <cellStyle name="Обычный 5 3 6" xfId="658"/>
    <cellStyle name="Обычный 5 3 6 2" xfId="1425"/>
    <cellStyle name="Обычный 5 3 7" xfId="1287"/>
    <cellStyle name="Обычный 5 4" xfId="349"/>
    <cellStyle name="Обычный 5 4 2" xfId="487"/>
    <cellStyle name="Обычный 5 4 2 2" xfId="593"/>
    <cellStyle name="Обычный 5 4 2 2 2" xfId="1183"/>
    <cellStyle name="Обычный 5 4 2 2 2 2" xfId="1693"/>
    <cellStyle name="Обычный 5 4 2 2 3" xfId="765"/>
    <cellStyle name="Обычный 5 4 2 2 3 2" xfId="1529"/>
    <cellStyle name="Обычный 5 4 2 2 4" xfId="1401"/>
    <cellStyle name="Обычный 5 4 2 3" xfId="1119"/>
    <cellStyle name="Обычный 5 4 2 3 2" xfId="1629"/>
    <cellStyle name="Обычный 5 4 2 4" xfId="700"/>
    <cellStyle name="Обычный 5 4 2 4 2" xfId="1465"/>
    <cellStyle name="Обычный 5 4 2 5" xfId="1336"/>
    <cellStyle name="Обычный 5 4 3" xfId="561"/>
    <cellStyle name="Обычный 5 4 3 2" xfId="1151"/>
    <cellStyle name="Обычный 5 4 3 2 2" xfId="1661"/>
    <cellStyle name="Обычный 5 4 3 3" xfId="733"/>
    <cellStyle name="Обычный 5 4 3 3 2" xfId="1497"/>
    <cellStyle name="Обычный 5 4 3 4" xfId="1369"/>
    <cellStyle name="Обычный 5 4 4" xfId="1087"/>
    <cellStyle name="Обычный 5 4 4 2" xfId="1597"/>
    <cellStyle name="Обычный 5 4 5" xfId="667"/>
    <cellStyle name="Обычный 5 4 5 2" xfId="1433"/>
    <cellStyle name="Обычный 5 4 6" xfId="1298"/>
    <cellStyle name="Обычный 5 5" xfId="411"/>
    <cellStyle name="Обычный 5 5 2" xfId="577"/>
    <cellStyle name="Обычный 5 5 2 2" xfId="1167"/>
    <cellStyle name="Обычный 5 5 2 2 2" xfId="1677"/>
    <cellStyle name="Обычный 5 5 2 3" xfId="749"/>
    <cellStyle name="Обычный 5 5 2 3 2" xfId="1513"/>
    <cellStyle name="Обычный 5 5 2 4" xfId="1385"/>
    <cellStyle name="Обычный 5 5 3" xfId="1103"/>
    <cellStyle name="Обычный 5 5 3 2" xfId="1613"/>
    <cellStyle name="Обычный 5 5 4" xfId="684"/>
    <cellStyle name="Обычный 5 5 4 2" xfId="1449"/>
    <cellStyle name="Обычный 5 5 5" xfId="1317"/>
    <cellStyle name="Обычный 5 6" xfId="545"/>
    <cellStyle name="Обычный 5 6 2" xfId="1135"/>
    <cellStyle name="Обычный 5 6 2 2" xfId="1645"/>
    <cellStyle name="Обычный 5 6 3" xfId="717"/>
    <cellStyle name="Обычный 5 6 3 2" xfId="1481"/>
    <cellStyle name="Обычный 5 6 4" xfId="1353"/>
    <cellStyle name="Обычный 5 7" xfId="1071"/>
    <cellStyle name="Обычный 5 7 2" xfId="1581"/>
    <cellStyle name="Обычный 5 8" xfId="612"/>
    <cellStyle name="Обычный 5 8 2" xfId="1417"/>
    <cellStyle name="Обычный 5 9" xfId="1274"/>
    <cellStyle name="Обычный 6" xfId="145"/>
    <cellStyle name="Обычный 7" xfId="144"/>
    <cellStyle name="Обычный 7 2" xfId="242"/>
    <cellStyle name="Обычный 7 2 2" xfId="359"/>
    <cellStyle name="Обычный 7 2 2 2" xfId="497"/>
    <cellStyle name="Обычный 7 2 2 2 2" xfId="603"/>
    <cellStyle name="Обычный 7 2 2 2 2 2" xfId="1193"/>
    <cellStyle name="Обычный 7 2 2 2 2 2 2" xfId="1703"/>
    <cellStyle name="Обычный 7 2 2 2 2 3" xfId="775"/>
    <cellStyle name="Обычный 7 2 2 2 2 3 2" xfId="1539"/>
    <cellStyle name="Обычный 7 2 2 2 2 4" xfId="1411"/>
    <cellStyle name="Обычный 7 2 2 2 3" xfId="1129"/>
    <cellStyle name="Обычный 7 2 2 2 3 2" xfId="1639"/>
    <cellStyle name="Обычный 7 2 2 2 4" xfId="710"/>
    <cellStyle name="Обычный 7 2 2 2 4 2" xfId="1475"/>
    <cellStyle name="Обычный 7 2 2 2 5" xfId="1346"/>
    <cellStyle name="Обычный 7 2 2 3" xfId="571"/>
    <cellStyle name="Обычный 7 2 2 3 2" xfId="1161"/>
    <cellStyle name="Обычный 7 2 2 3 2 2" xfId="1671"/>
    <cellStyle name="Обычный 7 2 2 3 3" xfId="743"/>
    <cellStyle name="Обычный 7 2 2 3 3 2" xfId="1507"/>
    <cellStyle name="Обычный 7 2 2 3 4" xfId="1379"/>
    <cellStyle name="Обычный 7 2 2 4" xfId="1097"/>
    <cellStyle name="Обычный 7 2 2 4 2" xfId="1607"/>
    <cellStyle name="Обычный 7 2 2 5" xfId="677"/>
    <cellStyle name="Обычный 7 2 2 5 2" xfId="1443"/>
    <cellStyle name="Обычный 7 2 2 6" xfId="1308"/>
    <cellStyle name="Обычный 7 2 3" xfId="433"/>
    <cellStyle name="Обычный 7 2 3 2" xfId="587"/>
    <cellStyle name="Обычный 7 2 3 2 2" xfId="1177"/>
    <cellStyle name="Обычный 7 2 3 2 2 2" xfId="1687"/>
    <cellStyle name="Обычный 7 2 3 2 3" xfId="759"/>
    <cellStyle name="Обычный 7 2 3 2 3 2" xfId="1523"/>
    <cellStyle name="Обычный 7 2 3 2 4" xfId="1395"/>
    <cellStyle name="Обычный 7 2 3 3" xfId="1113"/>
    <cellStyle name="Обычный 7 2 3 3 2" xfId="1623"/>
    <cellStyle name="Обычный 7 2 3 4" xfId="694"/>
    <cellStyle name="Обычный 7 2 3 4 2" xfId="1459"/>
    <cellStyle name="Обычный 7 2 3 5" xfId="1329"/>
    <cellStyle name="Обычный 7 2 4" xfId="555"/>
    <cellStyle name="Обычный 7 2 4 2" xfId="1145"/>
    <cellStyle name="Обычный 7 2 4 2 2" xfId="1655"/>
    <cellStyle name="Обычный 7 2 4 3" xfId="727"/>
    <cellStyle name="Обычный 7 2 4 3 2" xfId="1491"/>
    <cellStyle name="Обычный 7 2 4 4" xfId="1363"/>
    <cellStyle name="Обычный 7 2 5" xfId="1081"/>
    <cellStyle name="Обычный 7 2 5 2" xfId="1591"/>
    <cellStyle name="Обычный 7 2 6" xfId="660"/>
    <cellStyle name="Обычный 7 2 6 2" xfId="1427"/>
    <cellStyle name="Обычный 7 2 7" xfId="1289"/>
    <cellStyle name="Обычный 7 3" xfId="351"/>
    <cellStyle name="Обычный 7 3 2" xfId="489"/>
    <cellStyle name="Обычный 7 3 2 2" xfId="595"/>
    <cellStyle name="Обычный 7 3 2 2 2" xfId="1185"/>
    <cellStyle name="Обычный 7 3 2 2 2 2" xfId="1695"/>
    <cellStyle name="Обычный 7 3 2 2 3" xfId="767"/>
    <cellStyle name="Обычный 7 3 2 2 3 2" xfId="1531"/>
    <cellStyle name="Обычный 7 3 2 2 4" xfId="1403"/>
    <cellStyle name="Обычный 7 3 2 3" xfId="1121"/>
    <cellStyle name="Обычный 7 3 2 3 2" xfId="1631"/>
    <cellStyle name="Обычный 7 3 2 4" xfId="702"/>
    <cellStyle name="Обычный 7 3 2 4 2" xfId="1467"/>
    <cellStyle name="Обычный 7 3 2 5" xfId="1338"/>
    <cellStyle name="Обычный 7 3 3" xfId="563"/>
    <cellStyle name="Обычный 7 3 3 2" xfId="1153"/>
    <cellStyle name="Обычный 7 3 3 2 2" xfId="1663"/>
    <cellStyle name="Обычный 7 3 3 3" xfId="735"/>
    <cellStyle name="Обычный 7 3 3 3 2" xfId="1499"/>
    <cellStyle name="Обычный 7 3 3 4" xfId="1371"/>
    <cellStyle name="Обычный 7 3 4" xfId="1089"/>
    <cellStyle name="Обычный 7 3 4 2" xfId="1599"/>
    <cellStyle name="Обычный 7 3 5" xfId="669"/>
    <cellStyle name="Обычный 7 3 5 2" xfId="1435"/>
    <cellStyle name="Обычный 7 3 6" xfId="1300"/>
    <cellStyle name="Обычный 7 4" xfId="417"/>
    <cellStyle name="Обычный 7 4 2" xfId="579"/>
    <cellStyle name="Обычный 7 4 2 2" xfId="1169"/>
    <cellStyle name="Обычный 7 4 2 2 2" xfId="1679"/>
    <cellStyle name="Обычный 7 4 2 3" xfId="751"/>
    <cellStyle name="Обычный 7 4 2 3 2" xfId="1515"/>
    <cellStyle name="Обычный 7 4 2 4" xfId="1387"/>
    <cellStyle name="Обычный 7 4 3" xfId="1105"/>
    <cellStyle name="Обычный 7 4 3 2" xfId="1615"/>
    <cellStyle name="Обычный 7 4 4" xfId="686"/>
    <cellStyle name="Обычный 7 4 4 2" xfId="1451"/>
    <cellStyle name="Обычный 7 4 5" xfId="1319"/>
    <cellStyle name="Обычный 7 5" xfId="547"/>
    <cellStyle name="Обычный 7 5 2" xfId="1137"/>
    <cellStyle name="Обычный 7 5 2 2" xfId="1647"/>
    <cellStyle name="Обычный 7 5 3" xfId="719"/>
    <cellStyle name="Обычный 7 5 3 2" xfId="1483"/>
    <cellStyle name="Обычный 7 5 4" xfId="1355"/>
    <cellStyle name="Обычный 7 6" xfId="785"/>
    <cellStyle name="Обычный 7 6 2" xfId="1073"/>
    <cellStyle name="Обычный 7 6 2 2" xfId="1583"/>
    <cellStyle name="Обычный 7 7" xfId="614"/>
    <cellStyle name="Обычный 7 7 2" xfId="1419"/>
    <cellStyle name="Обычный 7 8" xfId="1279"/>
    <cellStyle name="Обычный 8" xfId="196"/>
    <cellStyle name="Обычный 8 2" xfId="797"/>
    <cellStyle name="Обычный 8 2 2" xfId="802"/>
    <cellStyle name="Обычный 8 2 2 2" xfId="851"/>
    <cellStyle name="Обычный 8 2 2 2 2" xfId="1553"/>
    <cellStyle name="Обычный 8 2 2 3" xfId="1546"/>
    <cellStyle name="Обычный 8 2 3" xfId="849"/>
    <cellStyle name="Обычный 8 2 3 2" xfId="1551"/>
    <cellStyle name="Обычный 8 2 4" xfId="1544"/>
    <cellStyle name="Обычный 8 3" xfId="801"/>
    <cellStyle name="Обычный 8 3 2" xfId="850"/>
    <cellStyle name="Обычный 8 3 2 2" xfId="1552"/>
    <cellStyle name="Обычный 8 3 3" xfId="1545"/>
    <cellStyle name="Обычный 8 4" xfId="848"/>
    <cellStyle name="Обычный 8 4 2" xfId="1550"/>
    <cellStyle name="Обычный 8 5" xfId="784"/>
    <cellStyle name="Обычный 8 5 2" xfId="1543"/>
    <cellStyle name="Обычный 9" xfId="191"/>
    <cellStyle name="Обычный 9 2" xfId="355"/>
    <cellStyle name="Обычный 9 2 2" xfId="493"/>
    <cellStyle name="Обычный 9 2 2 2" xfId="599"/>
    <cellStyle name="Обычный 9 2 2 2 2" xfId="1189"/>
    <cellStyle name="Обычный 9 2 2 2 2 2" xfId="1699"/>
    <cellStyle name="Обычный 9 2 2 2 3" xfId="1046"/>
    <cellStyle name="Обычный 9 2 2 2 3 2" xfId="1576"/>
    <cellStyle name="Обычный 9 2 2 2 4" xfId="1407"/>
    <cellStyle name="Обычный 9 2 2 3" xfId="1125"/>
    <cellStyle name="Обычный 9 2 2 3 2" xfId="1635"/>
    <cellStyle name="Обычный 9 2 2 4" xfId="1037"/>
    <cellStyle name="Обычный 9 2 2 4 2" xfId="1568"/>
    <cellStyle name="Обычный 9 2 2 5" xfId="1342"/>
    <cellStyle name="Обычный 9 2 3" xfId="567"/>
    <cellStyle name="Обычный 9 2 3 2" xfId="1157"/>
    <cellStyle name="Обычный 9 2 3 2 2" xfId="1667"/>
    <cellStyle name="Обычный 9 2 3 3" xfId="1042"/>
    <cellStyle name="Обычный 9 2 3 3 2" xfId="1572"/>
    <cellStyle name="Обычный 9 2 3 4" xfId="1375"/>
    <cellStyle name="Обычный 9 2 4" xfId="1093"/>
    <cellStyle name="Обычный 9 2 4 2" xfId="1603"/>
    <cellStyle name="Обычный 9 2 5" xfId="1033"/>
    <cellStyle name="Обычный 9 2 5 2" xfId="1564"/>
    <cellStyle name="Обычный 9 2 6" xfId="1304"/>
    <cellStyle name="Обычный 9 3" xfId="425"/>
    <cellStyle name="Обычный 9 3 2" xfId="583"/>
    <cellStyle name="Обычный 9 3 2 2" xfId="1173"/>
    <cellStyle name="Обычный 9 3 2 2 2" xfId="1683"/>
    <cellStyle name="Обычный 9 3 2 3" xfId="1044"/>
    <cellStyle name="Обычный 9 3 2 3 2" xfId="1574"/>
    <cellStyle name="Обычный 9 3 2 4" xfId="1391"/>
    <cellStyle name="Обычный 9 3 3" xfId="1109"/>
    <cellStyle name="Обычный 9 3 3 2" xfId="1619"/>
    <cellStyle name="Обычный 9 3 4" xfId="1035"/>
    <cellStyle name="Обычный 9 3 4 2" xfId="1566"/>
    <cellStyle name="Обычный 9 3 5" xfId="1325"/>
    <cellStyle name="Обычный 9 4" xfId="551"/>
    <cellStyle name="Обычный 9 4 2" xfId="1141"/>
    <cellStyle name="Обычный 9 4 2 2" xfId="1651"/>
    <cellStyle name="Обычный 9 4 3" xfId="1040"/>
    <cellStyle name="Обычный 9 4 3 2" xfId="1570"/>
    <cellStyle name="Обычный 9 4 4" xfId="1359"/>
    <cellStyle name="Обычный 9 5" xfId="1077"/>
    <cellStyle name="Обычный 9 5 2" xfId="1587"/>
    <cellStyle name="Обычный 9 6" xfId="1030"/>
    <cellStyle name="Обычный 9 6 2" xfId="1562"/>
    <cellStyle name="Обычный 9 7" xfId="656"/>
    <cellStyle name="Обычный 9 8" xfId="1284"/>
    <cellStyle name="Обычный_Лист1" xfId="73"/>
    <cellStyle name="Плохой" xfId="74" builtinId="27" customBuiltin="1"/>
    <cellStyle name="Плохой 10" xfId="1025"/>
    <cellStyle name="Плохой 11" xfId="1268"/>
    <cellStyle name="Плохой 2" xfId="75"/>
    <cellStyle name="Плохой 3" xfId="137"/>
    <cellStyle name="Плохой 4" xfId="182"/>
    <cellStyle name="Плохой 5" xfId="234"/>
    <cellStyle name="Плохой 6" xfId="343"/>
    <cellStyle name="Плохой 7" xfId="405"/>
    <cellStyle name="Плохой 8" xfId="539"/>
    <cellStyle name="Плохой 9" xfId="649"/>
    <cellStyle name="Пояснение" xfId="76" builtinId="53" customBuiltin="1"/>
    <cellStyle name="Пояснение 10" xfId="1026"/>
    <cellStyle name="Пояснение 11" xfId="1269"/>
    <cellStyle name="Пояснение 2" xfId="77"/>
    <cellStyle name="Пояснение 3" xfId="138"/>
    <cellStyle name="Пояснение 4" xfId="183"/>
    <cellStyle name="Пояснение 5" xfId="235"/>
    <cellStyle name="Пояснение 6" xfId="344"/>
    <cellStyle name="Пояснение 7" xfId="406"/>
    <cellStyle name="Пояснение 8" xfId="540"/>
    <cellStyle name="Пояснение 9" xfId="650"/>
    <cellStyle name="Примечание" xfId="78" builtinId="10" customBuiltin="1"/>
    <cellStyle name="Примечание 10" xfId="541"/>
    <cellStyle name="Примечание 10 2" xfId="993"/>
    <cellStyle name="Примечание 10 2 2" xfId="2216"/>
    <cellStyle name="Примечание 10 2 2 2" xfId="3686"/>
    <cellStyle name="Примечание 10 2 2 2 2" xfId="6301"/>
    <cellStyle name="Примечание 10 2 2 3" xfId="4779"/>
    <cellStyle name="Примечание 10 2 2 3 2" xfId="6820"/>
    <cellStyle name="Примечание 10 2 2 4" xfId="5239"/>
    <cellStyle name="Примечание 10 2 3" xfId="2507"/>
    <cellStyle name="Примечание 10 2 3 2" xfId="3977"/>
    <cellStyle name="Примечание 10 2 3 2 2" xfId="6592"/>
    <cellStyle name="Примечание 10 2 3 3" xfId="5070"/>
    <cellStyle name="Примечание 10 2 3 3 2" xfId="6893"/>
    <cellStyle name="Примечание 10 2 3 4" xfId="5312"/>
    <cellStyle name="Примечание 10 2 4" xfId="3058"/>
    <cellStyle name="Примечание 10 2 4 2" xfId="5726"/>
    <cellStyle name="Примечание 10 2 5" xfId="4179"/>
    <cellStyle name="Примечание 10 2 5 2" xfId="6690"/>
    <cellStyle name="Примечание 10 2 6" xfId="2758"/>
    <cellStyle name="Примечание 10 3" xfId="1928"/>
    <cellStyle name="Примечание 10 3 2" xfId="3398"/>
    <cellStyle name="Примечание 10 3 2 2" xfId="6013"/>
    <cellStyle name="Примечание 10 3 3" xfId="4491"/>
    <cellStyle name="Примечание 10 3 3 2" xfId="6743"/>
    <cellStyle name="Примечание 10 3 4" xfId="5162"/>
    <cellStyle name="Примечание 10 4" xfId="1722"/>
    <cellStyle name="Примечание 10 4 2" xfId="3192"/>
    <cellStyle name="Примечание 10 4 2 2" xfId="5807"/>
    <cellStyle name="Примечание 10 4 3" xfId="4285"/>
    <cellStyle name="Примечание 10 4 3 2" xfId="6706"/>
    <cellStyle name="Примечание 10 4 4" xfId="5125"/>
    <cellStyle name="Примечание 10 5" xfId="2658"/>
    <cellStyle name="Примечание 10 5 2" xfId="5406"/>
    <cellStyle name="Примечание 10 6" xfId="3069"/>
    <cellStyle name="Примечание 10 6 2" xfId="5728"/>
    <cellStyle name="Примечание 10 7" xfId="4254"/>
    <cellStyle name="Примечание 11" xfId="783"/>
    <cellStyle name="Примечание 11 2" xfId="2013"/>
    <cellStyle name="Примечание 11 2 2" xfId="3483"/>
    <cellStyle name="Примечание 11 2 2 2" xfId="6098"/>
    <cellStyle name="Примечание 11 2 3" xfId="4576"/>
    <cellStyle name="Примечание 11 2 3 2" xfId="6757"/>
    <cellStyle name="Примечание 11 2 4" xfId="5176"/>
    <cellStyle name="Примечание 11 3" xfId="1922"/>
    <cellStyle name="Примечание 11 3 2" xfId="3392"/>
    <cellStyle name="Примечание 11 3 2 2" xfId="6007"/>
    <cellStyle name="Примечание 11 3 3" xfId="4485"/>
    <cellStyle name="Примечание 11 3 3 2" xfId="6742"/>
    <cellStyle name="Примечание 11 3 4" xfId="5161"/>
    <cellStyle name="Примечание 11 4" xfId="2619"/>
    <cellStyle name="Примечание 11 4 2" xfId="5386"/>
    <cellStyle name="Примечание 11 5" xfId="2563"/>
    <cellStyle name="Примечание 11 5 2" xfId="5347"/>
    <cellStyle name="Примечание 11 6" xfId="4212"/>
    <cellStyle name="Примечание 12" xfId="856"/>
    <cellStyle name="Примечание 12 2" xfId="2079"/>
    <cellStyle name="Примечание 12 2 2" xfId="3549"/>
    <cellStyle name="Примечание 12 2 2 2" xfId="6164"/>
    <cellStyle name="Примечание 12 2 3" xfId="4642"/>
    <cellStyle name="Примечание 12 2 3 2" xfId="6779"/>
    <cellStyle name="Примечание 12 2 4" xfId="5198"/>
    <cellStyle name="Примечание 12 3" xfId="2370"/>
    <cellStyle name="Примечание 12 3 2" xfId="3840"/>
    <cellStyle name="Примечание 12 3 2 2" xfId="6455"/>
    <cellStyle name="Примечание 12 3 3" xfId="4933"/>
    <cellStyle name="Примечание 12 3 3 2" xfId="6852"/>
    <cellStyle name="Примечание 12 3 4" xfId="5271"/>
    <cellStyle name="Примечание 12 4" xfId="2921"/>
    <cellStyle name="Примечание 12 4 2" xfId="5589"/>
    <cellStyle name="Примечание 12 5" xfId="4042"/>
    <cellStyle name="Примечание 12 5 2" xfId="6649"/>
    <cellStyle name="Примечание 12 6" xfId="4257"/>
    <cellStyle name="Примечание 13" xfId="1270"/>
    <cellStyle name="Примечание 13 2" xfId="3179"/>
    <cellStyle name="Примечание 13 2 2" xfId="5795"/>
    <cellStyle name="Примечание 13 3" xfId="4253"/>
    <cellStyle name="Примечание 13 3 2" xfId="6704"/>
    <cellStyle name="Примечание 13 4" xfId="2700"/>
    <cellStyle name="Примечание 14" xfId="1728"/>
    <cellStyle name="Примечание 14 2" xfId="3198"/>
    <cellStyle name="Примечание 14 2 2" xfId="5813"/>
    <cellStyle name="Примечание 14 3" xfId="4291"/>
    <cellStyle name="Примечание 14 3 2" xfId="6707"/>
    <cellStyle name="Примечание 14 4" xfId="5126"/>
    <cellStyle name="Примечание 15" xfId="2074"/>
    <cellStyle name="Примечание 15 2" xfId="3544"/>
    <cellStyle name="Примечание 15 2 2" xfId="6159"/>
    <cellStyle name="Примечание 15 3" xfId="4637"/>
    <cellStyle name="Примечание 15 3 2" xfId="6778"/>
    <cellStyle name="Примечание 15 4" xfId="5197"/>
    <cellStyle name="Примечание 16" xfId="2654"/>
    <cellStyle name="Примечание 16 2" xfId="5404"/>
    <cellStyle name="Примечание 17" xfId="2639"/>
    <cellStyle name="Примечание 17 2" xfId="5397"/>
    <cellStyle name="Примечание 18" xfId="2691"/>
    <cellStyle name="Примечание 2" xfId="79"/>
    <cellStyle name="Примечание 2 10" xfId="2830"/>
    <cellStyle name="Примечание 2 10 2" xfId="5509"/>
    <cellStyle name="Примечание 2 11" xfId="2668"/>
    <cellStyle name="Примечание 2 2" xfId="140"/>
    <cellStyle name="Примечание 2 2 10" xfId="4267"/>
    <cellStyle name="Примечание 2 2 2" xfId="256"/>
    <cellStyle name="Примечание 2 2 2 10" xfId="2254"/>
    <cellStyle name="Примечание 2 2 2 10 2" xfId="3724"/>
    <cellStyle name="Примечание 2 2 2 10 2 2" xfId="6339"/>
    <cellStyle name="Примечание 2 2 2 10 3" xfId="4817"/>
    <cellStyle name="Примечание 2 2 2 10 3 2" xfId="6826"/>
    <cellStyle name="Примечание 2 2 2 10 4" xfId="5245"/>
    <cellStyle name="Примечание 2 2 2 11" xfId="2738"/>
    <cellStyle name="Примечание 2 2 2 11 2" xfId="5451"/>
    <cellStyle name="Примечание 2 2 2 12" xfId="3132"/>
    <cellStyle name="Примечание 2 2 2 12 2" xfId="5756"/>
    <cellStyle name="Примечание 2 2 2 13" xfId="2839"/>
    <cellStyle name="Примечание 2 2 2 2" xfId="800"/>
    <cellStyle name="Примечание 2 2 2 2 2" xfId="846"/>
    <cellStyle name="Примечание 2 2 2 2 2 2" xfId="983"/>
    <cellStyle name="Примечание 2 2 2 2 2 2 2" xfId="2206"/>
    <cellStyle name="Примечание 2 2 2 2 2 2 2 2" xfId="3676"/>
    <cellStyle name="Примечание 2 2 2 2 2 2 2 2 2" xfId="6291"/>
    <cellStyle name="Примечание 2 2 2 2 2 2 2 3" xfId="4769"/>
    <cellStyle name="Примечание 2 2 2 2 2 2 2 3 2" xfId="6818"/>
    <cellStyle name="Примечание 2 2 2 2 2 2 2 4" xfId="5237"/>
    <cellStyle name="Примечание 2 2 2 2 2 2 3" xfId="2497"/>
    <cellStyle name="Примечание 2 2 2 2 2 2 3 2" xfId="3967"/>
    <cellStyle name="Примечание 2 2 2 2 2 2 3 2 2" xfId="6582"/>
    <cellStyle name="Примечание 2 2 2 2 2 2 3 3" xfId="5060"/>
    <cellStyle name="Примечание 2 2 2 2 2 2 3 3 2" xfId="6891"/>
    <cellStyle name="Примечание 2 2 2 2 2 2 3 4" xfId="5310"/>
    <cellStyle name="Примечание 2 2 2 2 2 2 4" xfId="3048"/>
    <cellStyle name="Примечание 2 2 2 2 2 2 4 2" xfId="5716"/>
    <cellStyle name="Примечание 2 2 2 2 2 2 5" xfId="4169"/>
    <cellStyle name="Примечание 2 2 2 2 2 2 5 2" xfId="6688"/>
    <cellStyle name="Примечание 2 2 2 2 2 2 6" xfId="2756"/>
    <cellStyle name="Примечание 2 2 2 2 2 3" xfId="2072"/>
    <cellStyle name="Примечание 2 2 2 2 2 3 2" xfId="3542"/>
    <cellStyle name="Примечание 2 2 2 2 2 3 2 2" xfId="6157"/>
    <cellStyle name="Примечание 2 2 2 2 2 3 3" xfId="4635"/>
    <cellStyle name="Примечание 2 2 2 2 2 3 3 2" xfId="6776"/>
    <cellStyle name="Примечание 2 2 2 2 2 3 4" xfId="5195"/>
    <cellStyle name="Примечание 2 2 2 2 2 4" xfId="2364"/>
    <cellStyle name="Примечание 2 2 2 2 2 4 2" xfId="3834"/>
    <cellStyle name="Примечание 2 2 2 2 2 4 2 2" xfId="6449"/>
    <cellStyle name="Примечание 2 2 2 2 2 4 3" xfId="4927"/>
    <cellStyle name="Примечание 2 2 2 2 2 4 3 2" xfId="6850"/>
    <cellStyle name="Примечание 2 2 2 2 2 4 4" xfId="5269"/>
    <cellStyle name="Примечание 2 2 2 2 2 5" xfId="2915"/>
    <cellStyle name="Примечание 2 2 2 2 2 5 2" xfId="5583"/>
    <cellStyle name="Примечание 2 2 2 2 2 6" xfId="4036"/>
    <cellStyle name="Примечание 2 2 2 2 2 6 2" xfId="6647"/>
    <cellStyle name="Примечание 2 2 2 2 2 7" xfId="4268"/>
    <cellStyle name="Примечание 2 2 2 2 3" xfId="914"/>
    <cellStyle name="Примечание 2 2 2 2 3 2" xfId="2137"/>
    <cellStyle name="Примечание 2 2 2 2 3 2 2" xfId="3607"/>
    <cellStyle name="Примечание 2 2 2 2 3 2 2 2" xfId="6222"/>
    <cellStyle name="Примечание 2 2 2 2 3 2 3" xfId="4700"/>
    <cellStyle name="Примечание 2 2 2 2 3 2 3 2" xfId="6797"/>
    <cellStyle name="Примечание 2 2 2 2 3 2 4" xfId="5216"/>
    <cellStyle name="Примечание 2 2 2 2 3 3" xfId="2428"/>
    <cellStyle name="Примечание 2 2 2 2 3 3 2" xfId="3898"/>
    <cellStyle name="Примечание 2 2 2 2 3 3 2 2" xfId="6513"/>
    <cellStyle name="Примечание 2 2 2 2 3 3 3" xfId="4991"/>
    <cellStyle name="Примечание 2 2 2 2 3 3 3 2" xfId="6870"/>
    <cellStyle name="Примечание 2 2 2 2 3 3 4" xfId="5289"/>
    <cellStyle name="Примечание 2 2 2 2 3 4" xfId="2979"/>
    <cellStyle name="Примечание 2 2 2 2 3 4 2" xfId="5647"/>
    <cellStyle name="Примечание 2 2 2 2 3 5" xfId="4100"/>
    <cellStyle name="Примечание 2 2 2 2 3 5 2" xfId="6667"/>
    <cellStyle name="Примечание 2 2 2 2 3 6" xfId="4183"/>
    <cellStyle name="Примечание 2 2 2 2 4" xfId="2027"/>
    <cellStyle name="Примечание 2 2 2 2 4 2" xfId="3497"/>
    <cellStyle name="Примечание 2 2 2 2 4 2 2" xfId="6112"/>
    <cellStyle name="Примечание 2 2 2 2 4 3" xfId="4590"/>
    <cellStyle name="Примечание 2 2 2 2 4 3 2" xfId="6763"/>
    <cellStyle name="Примечание 2 2 2 2 4 4" xfId="5182"/>
    <cellStyle name="Примечание 2 2 2 2 5" xfId="1731"/>
    <cellStyle name="Примечание 2 2 2 2 5 2" xfId="3201"/>
    <cellStyle name="Примечание 2 2 2 2 5 2 2" xfId="5816"/>
    <cellStyle name="Примечание 2 2 2 2 5 3" xfId="4294"/>
    <cellStyle name="Примечание 2 2 2 2 5 3 2" xfId="6710"/>
    <cellStyle name="Примечание 2 2 2 2 5 4" xfId="5129"/>
    <cellStyle name="Примечание 2 2 2 2 6" xfId="2686"/>
    <cellStyle name="Примечание 2 2 2 2 6 2" xfId="5421"/>
    <cellStyle name="Примечание 2 2 2 2 7" xfId="1295"/>
    <cellStyle name="Примечание 2 2 2 2 7 2" xfId="5326"/>
    <cellStyle name="Примечание 2 2 2 2 8" xfId="2592"/>
    <cellStyle name="Примечание 2 2 2 3" xfId="823"/>
    <cellStyle name="Примечание 2 2 2 3 2" xfId="949"/>
    <cellStyle name="Примечание 2 2 2 3 2 2" xfId="2172"/>
    <cellStyle name="Примечание 2 2 2 3 2 2 2" xfId="3642"/>
    <cellStyle name="Примечание 2 2 2 3 2 2 2 2" xfId="6257"/>
    <cellStyle name="Примечание 2 2 2 3 2 2 3" xfId="4735"/>
    <cellStyle name="Примечание 2 2 2 3 2 2 3 2" xfId="6808"/>
    <cellStyle name="Примечание 2 2 2 3 2 2 4" xfId="5227"/>
    <cellStyle name="Примечание 2 2 2 3 2 3" xfId="2463"/>
    <cellStyle name="Примечание 2 2 2 3 2 3 2" xfId="3933"/>
    <cellStyle name="Примечание 2 2 2 3 2 3 2 2" xfId="6548"/>
    <cellStyle name="Примечание 2 2 2 3 2 3 3" xfId="5026"/>
    <cellStyle name="Примечание 2 2 2 3 2 3 3 2" xfId="6881"/>
    <cellStyle name="Примечание 2 2 2 3 2 3 4" xfId="5300"/>
    <cellStyle name="Примечание 2 2 2 3 2 4" xfId="3014"/>
    <cellStyle name="Примечание 2 2 2 3 2 4 2" xfId="5682"/>
    <cellStyle name="Примечание 2 2 2 3 2 5" xfId="4135"/>
    <cellStyle name="Примечание 2 2 2 3 2 5 2" xfId="6678"/>
    <cellStyle name="Примечание 2 2 2 3 2 6" xfId="2646"/>
    <cellStyle name="Примечание 2 2 2 3 3" xfId="2049"/>
    <cellStyle name="Примечание 2 2 2 3 3 2" xfId="3519"/>
    <cellStyle name="Примечание 2 2 2 3 3 2 2" xfId="6134"/>
    <cellStyle name="Примечание 2 2 2 3 3 3" xfId="4612"/>
    <cellStyle name="Примечание 2 2 2 3 3 3 2" xfId="6769"/>
    <cellStyle name="Примечание 2 2 2 3 3 4" xfId="5188"/>
    <cellStyle name="Примечание 2 2 2 3 4" xfId="2341"/>
    <cellStyle name="Примечание 2 2 2 3 4 2" xfId="3811"/>
    <cellStyle name="Примечание 2 2 2 3 4 2 2" xfId="6426"/>
    <cellStyle name="Примечание 2 2 2 3 4 3" xfId="4904"/>
    <cellStyle name="Примечание 2 2 2 3 4 3 2" xfId="6843"/>
    <cellStyle name="Примечание 2 2 2 3 4 4" xfId="5262"/>
    <cellStyle name="Примечание 2 2 2 3 5" xfId="2892"/>
    <cellStyle name="Примечание 2 2 2 3 5 2" xfId="5560"/>
    <cellStyle name="Примечание 2 2 2 3 6" xfId="2688"/>
    <cellStyle name="Примечание 2 2 2 3 6 2" xfId="5422"/>
    <cellStyle name="Примечание 2 2 2 3 7" xfId="4187"/>
    <cellStyle name="Примечание 2 2 2 4" xfId="880"/>
    <cellStyle name="Примечание 2 2 2 4 2" xfId="2103"/>
    <cellStyle name="Примечание 2 2 2 4 2 2" xfId="3573"/>
    <cellStyle name="Примечание 2 2 2 4 2 2 2" xfId="6188"/>
    <cellStyle name="Примечание 2 2 2 4 2 3" xfId="4666"/>
    <cellStyle name="Примечание 2 2 2 4 2 3 2" xfId="6787"/>
    <cellStyle name="Примечание 2 2 2 4 2 4" xfId="5206"/>
    <cellStyle name="Примечание 2 2 2 4 3" xfId="2394"/>
    <cellStyle name="Примечание 2 2 2 4 3 2" xfId="3864"/>
    <cellStyle name="Примечание 2 2 2 4 3 2 2" xfId="6479"/>
    <cellStyle name="Примечание 2 2 2 4 3 3" xfId="4957"/>
    <cellStyle name="Примечание 2 2 2 4 3 3 2" xfId="6860"/>
    <cellStyle name="Примечание 2 2 2 4 3 4" xfId="5279"/>
    <cellStyle name="Примечание 2 2 2 4 4" xfId="2945"/>
    <cellStyle name="Примечание 2 2 2 4 4 2" xfId="5613"/>
    <cellStyle name="Примечание 2 2 2 4 5" xfId="4066"/>
    <cellStyle name="Примечание 2 2 2 4 5 2" xfId="6657"/>
    <cellStyle name="Примечание 2 2 2 4 6" xfId="4262"/>
    <cellStyle name="Примечание 2 2 2 5" xfId="796"/>
    <cellStyle name="Примечание 2 2 2 5 2" xfId="2024"/>
    <cellStyle name="Примечание 2 2 2 5 2 2" xfId="3494"/>
    <cellStyle name="Примечание 2 2 2 5 2 2 2" xfId="6109"/>
    <cellStyle name="Примечание 2 2 2 5 2 3" xfId="4587"/>
    <cellStyle name="Примечание 2 2 2 5 2 3 2" xfId="6760"/>
    <cellStyle name="Примечание 2 2 2 5 2 4" xfId="5179"/>
    <cellStyle name="Примечание 2 2 2 5 3" xfId="1825"/>
    <cellStyle name="Примечание 2 2 2 5 3 2" xfId="3295"/>
    <cellStyle name="Примечание 2 2 2 5 3 2 2" xfId="5910"/>
    <cellStyle name="Примечание 2 2 2 5 3 3" xfId="4388"/>
    <cellStyle name="Примечание 2 2 2 5 3 3 2" xfId="6732"/>
    <cellStyle name="Примечание 2 2 2 5 3 4" xfId="5151"/>
    <cellStyle name="Примечание 2 2 2 5 4" xfId="2694"/>
    <cellStyle name="Примечание 2 2 2 5 4 2" xfId="5426"/>
    <cellStyle name="Примечание 2 2 2 5 5" xfId="2676"/>
    <cellStyle name="Примечание 2 2 2 5 5 2" xfId="5413"/>
    <cellStyle name="Примечание 2 2 2 5 6" xfId="4245"/>
    <cellStyle name="Примечание 2 2 2 6" xfId="1050"/>
    <cellStyle name="Примечание 2 2 2 6 2" xfId="2233"/>
    <cellStyle name="Примечание 2 2 2 6 2 2" xfId="3703"/>
    <cellStyle name="Примечание 2 2 2 6 2 2 2" xfId="6318"/>
    <cellStyle name="Примечание 2 2 2 6 2 3" xfId="4796"/>
    <cellStyle name="Примечание 2 2 2 6 2 3 2" xfId="6823"/>
    <cellStyle name="Примечание 2 2 2 6 2 4" xfId="5242"/>
    <cellStyle name="Примечание 2 2 2 6 3" xfId="2511"/>
    <cellStyle name="Примечание 2 2 2 6 3 2" xfId="3981"/>
    <cellStyle name="Примечание 2 2 2 6 3 2 2" xfId="6596"/>
    <cellStyle name="Примечание 2 2 2 6 3 3" xfId="5074"/>
    <cellStyle name="Примечание 2 2 2 6 3 3 2" xfId="6896"/>
    <cellStyle name="Примечание 2 2 2 6 3 4" xfId="5315"/>
    <cellStyle name="Примечание 2 2 2 6 4" xfId="3083"/>
    <cellStyle name="Примечание 2 2 2 6 4 2" xfId="5732"/>
    <cellStyle name="Примечание 2 2 2 6 5" xfId="4192"/>
    <cellStyle name="Примечание 2 2 2 6 5 2" xfId="6693"/>
    <cellStyle name="Примечание 2 2 2 6 6" xfId="3066"/>
    <cellStyle name="Примечание 2 2 2 7" xfId="1212"/>
    <cellStyle name="Примечание 2 2 2 7 2" xfId="2305"/>
    <cellStyle name="Примечание 2 2 2 7 2 2" xfId="3775"/>
    <cellStyle name="Примечание 2 2 2 7 2 2 2" xfId="6390"/>
    <cellStyle name="Примечание 2 2 2 7 2 3" xfId="4868"/>
    <cellStyle name="Примечание 2 2 2 7 2 3 2" xfId="6834"/>
    <cellStyle name="Примечание 2 2 2 7 2 4" xfId="5253"/>
    <cellStyle name="Примечание 2 2 2 7 3" xfId="2544"/>
    <cellStyle name="Примечание 2 2 2 7 3 2" xfId="4014"/>
    <cellStyle name="Примечание 2 2 2 7 3 2 2" xfId="6629"/>
    <cellStyle name="Примечание 2 2 2 7 3 3" xfId="5107"/>
    <cellStyle name="Примечание 2 2 2 7 3 3 2" xfId="6902"/>
    <cellStyle name="Примечание 2 2 2 7 3 4" xfId="5321"/>
    <cellStyle name="Примечание 2 2 2 7 4" xfId="3151"/>
    <cellStyle name="Примечание 2 2 2 7 4 2" xfId="5773"/>
    <cellStyle name="Примечание 2 2 2 7 5" xfId="4228"/>
    <cellStyle name="Примечание 2 2 2 7 5 2" xfId="6699"/>
    <cellStyle name="Примечание 2 2 2 7 6" xfId="3123"/>
    <cellStyle name="Примечание 2 2 2 8" xfId="1228"/>
    <cellStyle name="Примечание 2 2 2 8 2" xfId="2321"/>
    <cellStyle name="Примечание 2 2 2 8 2 2" xfId="3791"/>
    <cellStyle name="Примечание 2 2 2 8 2 2 2" xfId="6406"/>
    <cellStyle name="Примечание 2 2 2 8 2 3" xfId="4884"/>
    <cellStyle name="Примечание 2 2 2 8 2 3 2" xfId="6838"/>
    <cellStyle name="Примечание 2 2 2 8 2 4" xfId="5257"/>
    <cellStyle name="Примечание 2 2 2 8 3" xfId="2560"/>
    <cellStyle name="Примечание 2 2 2 8 3 2" xfId="4030"/>
    <cellStyle name="Примечание 2 2 2 8 3 2 2" xfId="6645"/>
    <cellStyle name="Примечание 2 2 2 8 3 3" xfId="5123"/>
    <cellStyle name="Примечание 2 2 2 8 3 3 2" xfId="6906"/>
    <cellStyle name="Примечание 2 2 2 8 3 4" xfId="5325"/>
    <cellStyle name="Примечание 2 2 2 8 4" xfId="3167"/>
    <cellStyle name="Примечание 2 2 2 8 4 2" xfId="5789"/>
    <cellStyle name="Примечание 2 2 2 8 5" xfId="4244"/>
    <cellStyle name="Примечание 2 2 2 8 5 2" xfId="6703"/>
    <cellStyle name="Примечание 2 2 2 8 6" xfId="4246"/>
    <cellStyle name="Примечание 2 2 2 9" xfId="1774"/>
    <cellStyle name="Примечание 2 2 2 9 2" xfId="3244"/>
    <cellStyle name="Примечание 2 2 2 9 2 2" xfId="5859"/>
    <cellStyle name="Примечание 2 2 2 9 3" xfId="4337"/>
    <cellStyle name="Примечание 2 2 2 9 3 2" xfId="6719"/>
    <cellStyle name="Примечание 2 2 2 9 4" xfId="5138"/>
    <cellStyle name="Примечание 2 2 3" xfId="272"/>
    <cellStyle name="Примечание 2 2 3 2" xfId="301"/>
    <cellStyle name="Примечание 2 2 3 2 2" xfId="962"/>
    <cellStyle name="Примечание 2 2 3 2 2 2" xfId="2185"/>
    <cellStyle name="Примечание 2 2 3 2 2 2 2" xfId="3655"/>
    <cellStyle name="Примечание 2 2 3 2 2 2 2 2" xfId="6270"/>
    <cellStyle name="Примечание 2 2 3 2 2 2 3" xfId="4748"/>
    <cellStyle name="Примечание 2 2 3 2 2 2 3 2" xfId="6813"/>
    <cellStyle name="Примечание 2 2 3 2 2 2 4" xfId="5232"/>
    <cellStyle name="Примечание 2 2 3 2 2 3" xfId="2476"/>
    <cellStyle name="Примечание 2 2 3 2 2 3 2" xfId="3946"/>
    <cellStyle name="Примечание 2 2 3 2 2 3 2 2" xfId="6561"/>
    <cellStyle name="Примечание 2 2 3 2 2 3 3" xfId="5039"/>
    <cellStyle name="Примечание 2 2 3 2 2 3 3 2" xfId="6886"/>
    <cellStyle name="Примечание 2 2 3 2 2 3 4" xfId="5305"/>
    <cellStyle name="Примечание 2 2 3 2 2 4" xfId="3027"/>
    <cellStyle name="Примечание 2 2 3 2 2 4 2" xfId="5695"/>
    <cellStyle name="Примечание 2 2 3 2 2 5" xfId="4148"/>
    <cellStyle name="Примечание 2 2 3 2 2 5 2" xfId="6683"/>
    <cellStyle name="Примечание 2 2 3 2 2 6" xfId="3121"/>
    <cellStyle name="Примечание 2 2 3 2 3" xfId="1819"/>
    <cellStyle name="Примечание 2 2 3 2 3 2" xfId="3289"/>
    <cellStyle name="Примечание 2 2 3 2 3 2 2" xfId="5904"/>
    <cellStyle name="Примечание 2 2 3 2 3 3" xfId="4382"/>
    <cellStyle name="Примечание 2 2 3 2 3 3 2" xfId="6729"/>
    <cellStyle name="Примечание 2 2 3 2 3 4" xfId="5148"/>
    <cellStyle name="Примечание 2 2 3 2 4" xfId="1833"/>
    <cellStyle name="Примечание 2 2 3 2 4 2" xfId="3303"/>
    <cellStyle name="Примечание 2 2 3 2 4 2 2" xfId="5918"/>
    <cellStyle name="Примечание 2 2 3 2 4 3" xfId="4396"/>
    <cellStyle name="Примечание 2 2 3 2 4 3 2" xfId="6734"/>
    <cellStyle name="Примечание 2 2 3 2 4 4" xfId="5153"/>
    <cellStyle name="Примечание 2 2 3 2 5" xfId="2692"/>
    <cellStyle name="Примечание 2 2 3 2 5 2" xfId="5425"/>
    <cellStyle name="Примечание 2 2 3 2 6" xfId="3116"/>
    <cellStyle name="Примечание 2 2 3 2 6 2" xfId="5753"/>
    <cellStyle name="Примечание 2 2 3 2 7" xfId="4255"/>
    <cellStyle name="Примечание 2 2 3 3" xfId="893"/>
    <cellStyle name="Примечание 2 2 3 3 2" xfId="2116"/>
    <cellStyle name="Примечание 2 2 3 3 2 2" xfId="3586"/>
    <cellStyle name="Примечание 2 2 3 3 2 2 2" xfId="6201"/>
    <cellStyle name="Примечание 2 2 3 3 2 3" xfId="4679"/>
    <cellStyle name="Примечание 2 2 3 3 2 3 2" xfId="6792"/>
    <cellStyle name="Примечание 2 2 3 3 2 4" xfId="5211"/>
    <cellStyle name="Примечание 2 2 3 3 3" xfId="2407"/>
    <cellStyle name="Примечание 2 2 3 3 3 2" xfId="3877"/>
    <cellStyle name="Примечание 2 2 3 3 3 2 2" xfId="6492"/>
    <cellStyle name="Примечание 2 2 3 3 3 3" xfId="4970"/>
    <cellStyle name="Примечание 2 2 3 3 3 3 2" xfId="6865"/>
    <cellStyle name="Примечание 2 2 3 3 3 4" xfId="5284"/>
    <cellStyle name="Примечание 2 2 3 3 4" xfId="2958"/>
    <cellStyle name="Примечание 2 2 3 3 4 2" xfId="5626"/>
    <cellStyle name="Примечание 2 2 3 3 5" xfId="4079"/>
    <cellStyle name="Примечание 2 2 3 3 5 2" xfId="6662"/>
    <cellStyle name="Примечание 2 2 3 3 6" xfId="2629"/>
    <cellStyle name="Примечание 2 2 3 4" xfId="1790"/>
    <cellStyle name="Примечание 2 2 3 4 2" xfId="3260"/>
    <cellStyle name="Примечание 2 2 3 4 2 2" xfId="5875"/>
    <cellStyle name="Примечание 2 2 3 4 3" xfId="4353"/>
    <cellStyle name="Примечание 2 2 3 4 3 2" xfId="6723"/>
    <cellStyle name="Примечание 2 2 3 4 4" xfId="5142"/>
    <cellStyle name="Примечание 2 2 3 5" xfId="2269"/>
    <cellStyle name="Примечание 2 2 3 5 2" xfId="3739"/>
    <cellStyle name="Примечание 2 2 3 5 2 2" xfId="6354"/>
    <cellStyle name="Примечание 2 2 3 5 3" xfId="4832"/>
    <cellStyle name="Примечание 2 2 3 5 3 2" xfId="6828"/>
    <cellStyle name="Примечание 2 2 3 5 4" xfId="5247"/>
    <cellStyle name="Примечание 2 2 3 6" xfId="2571"/>
    <cellStyle name="Примечание 2 2 3 6 2" xfId="5354"/>
    <cellStyle name="Примечание 2 2 3 7" xfId="3105"/>
    <cellStyle name="Примечание 2 2 3 7 2" xfId="5750"/>
    <cellStyle name="Примечание 2 2 3 8" xfId="4256"/>
    <cellStyle name="Примечание 2 2 4" xfId="304"/>
    <cellStyle name="Примечание 2 2 4 2" xfId="928"/>
    <cellStyle name="Примечание 2 2 4 2 2" xfId="2151"/>
    <cellStyle name="Примечание 2 2 4 2 2 2" xfId="3621"/>
    <cellStyle name="Примечание 2 2 4 2 2 2 2" xfId="6236"/>
    <cellStyle name="Примечание 2 2 4 2 2 3" xfId="4714"/>
    <cellStyle name="Примечание 2 2 4 2 2 3 2" xfId="6803"/>
    <cellStyle name="Примечание 2 2 4 2 2 4" xfId="5222"/>
    <cellStyle name="Примечание 2 2 4 2 3" xfId="2442"/>
    <cellStyle name="Примечание 2 2 4 2 3 2" xfId="3912"/>
    <cellStyle name="Примечание 2 2 4 2 3 2 2" xfId="6527"/>
    <cellStyle name="Примечание 2 2 4 2 3 3" xfId="5005"/>
    <cellStyle name="Примечание 2 2 4 2 3 3 2" xfId="6876"/>
    <cellStyle name="Примечание 2 2 4 2 3 4" xfId="5295"/>
    <cellStyle name="Примечание 2 2 4 2 4" xfId="2993"/>
    <cellStyle name="Примечание 2 2 4 2 4 2" xfId="5661"/>
    <cellStyle name="Примечание 2 2 4 2 5" xfId="4114"/>
    <cellStyle name="Примечание 2 2 4 2 5 2" xfId="6673"/>
    <cellStyle name="Примечание 2 2 4 2 6" xfId="2748"/>
    <cellStyle name="Примечание 2 2 4 3" xfId="1822"/>
    <cellStyle name="Примечание 2 2 4 3 2" xfId="3292"/>
    <cellStyle name="Примечание 2 2 4 3 2 2" xfId="5907"/>
    <cellStyle name="Примечание 2 2 4 3 3" xfId="4385"/>
    <cellStyle name="Примечание 2 2 4 3 3 2" xfId="6731"/>
    <cellStyle name="Примечание 2 2 4 3 4" xfId="5150"/>
    <cellStyle name="Примечание 2 2 4 4" xfId="1989"/>
    <cellStyle name="Примечание 2 2 4 4 2" xfId="3459"/>
    <cellStyle name="Примечание 2 2 4 4 2 2" xfId="6074"/>
    <cellStyle name="Примечание 2 2 4 4 3" xfId="4552"/>
    <cellStyle name="Примечание 2 2 4 4 3 2" xfId="6754"/>
    <cellStyle name="Примечание 2 2 4 4 4" xfId="5173"/>
    <cellStyle name="Примечание 2 2 4 5" xfId="2848"/>
    <cellStyle name="Примечание 2 2 4 5 2" xfId="5521"/>
    <cellStyle name="Примечание 2 2 4 6" xfId="2586"/>
    <cellStyle name="Примечание 2 2 4 6 2" xfId="5363"/>
    <cellStyle name="Примечание 2 2 4 7" xfId="4272"/>
    <cellStyle name="Примечание 2 2 5" xfId="859"/>
    <cellStyle name="Примечание 2 2 5 2" xfId="2082"/>
    <cellStyle name="Примечание 2 2 5 2 2" xfId="3552"/>
    <cellStyle name="Примечание 2 2 5 2 2 2" xfId="6167"/>
    <cellStyle name="Примечание 2 2 5 2 3" xfId="4645"/>
    <cellStyle name="Примечание 2 2 5 2 3 2" xfId="6782"/>
    <cellStyle name="Примечание 2 2 5 2 4" xfId="5201"/>
    <cellStyle name="Примечание 2 2 5 3" xfId="2373"/>
    <cellStyle name="Примечание 2 2 5 3 2" xfId="3843"/>
    <cellStyle name="Примечание 2 2 5 3 2 2" xfId="6458"/>
    <cellStyle name="Примечание 2 2 5 3 3" xfId="4936"/>
    <cellStyle name="Примечание 2 2 5 3 3 2" xfId="6855"/>
    <cellStyle name="Примечание 2 2 5 3 4" xfId="5274"/>
    <cellStyle name="Примечание 2 2 5 4" xfId="2924"/>
    <cellStyle name="Примечание 2 2 5 4 2" xfId="5592"/>
    <cellStyle name="Примечание 2 2 5 5" xfId="4045"/>
    <cellStyle name="Примечание 2 2 5 5 2" xfId="6652"/>
    <cellStyle name="Примечание 2 2 5 6" xfId="4273"/>
    <cellStyle name="Примечание 2 2 6" xfId="1741"/>
    <cellStyle name="Примечание 2 2 6 2" xfId="3211"/>
    <cellStyle name="Примечание 2 2 6 2 2" xfId="5826"/>
    <cellStyle name="Примечание 2 2 6 3" xfId="4304"/>
    <cellStyle name="Примечание 2 2 6 3 2" xfId="6712"/>
    <cellStyle name="Примечание 2 2 6 4" xfId="5131"/>
    <cellStyle name="Примечание 2 2 7" xfId="1969"/>
    <cellStyle name="Примечание 2 2 7 2" xfId="3439"/>
    <cellStyle name="Примечание 2 2 7 2 2" xfId="6054"/>
    <cellStyle name="Примечание 2 2 7 3" xfId="4532"/>
    <cellStyle name="Примечание 2 2 7 3 2" xfId="6751"/>
    <cellStyle name="Примечание 2 2 7 4" xfId="5170"/>
    <cellStyle name="Примечание 2 2 8" xfId="2825"/>
    <cellStyle name="Примечание 2 2 8 2" xfId="5504"/>
    <cellStyle name="Примечание 2 2 9" xfId="2597"/>
    <cellStyle name="Примечание 2 2 9 2" xfId="5371"/>
    <cellStyle name="Примечание 2 3" xfId="248"/>
    <cellStyle name="Примечание 2 3 10" xfId="2277"/>
    <cellStyle name="Примечание 2 3 10 2" xfId="3747"/>
    <cellStyle name="Примечание 2 3 10 2 2" xfId="6362"/>
    <cellStyle name="Примечание 2 3 10 3" xfId="4840"/>
    <cellStyle name="Примечание 2 3 10 3 2" xfId="6829"/>
    <cellStyle name="Примечание 2 3 10 4" xfId="5248"/>
    <cellStyle name="Примечание 2 3 11" xfId="2567"/>
    <cellStyle name="Примечание 2 3 11 2" xfId="5350"/>
    <cellStyle name="Примечание 2 3 12" xfId="2671"/>
    <cellStyle name="Примечание 2 3 12 2" xfId="5409"/>
    <cellStyle name="Примечание 2 3 13" xfId="4258"/>
    <cellStyle name="Примечание 2 3 2" xfId="798"/>
    <cellStyle name="Примечание 2 3 2 2" xfId="840"/>
    <cellStyle name="Примечание 2 3 2 2 2" xfId="977"/>
    <cellStyle name="Примечание 2 3 2 2 2 2" xfId="2200"/>
    <cellStyle name="Примечание 2 3 2 2 2 2 2" xfId="3670"/>
    <cellStyle name="Примечание 2 3 2 2 2 2 2 2" xfId="6285"/>
    <cellStyle name="Примечание 2 3 2 2 2 2 3" xfId="4763"/>
    <cellStyle name="Примечание 2 3 2 2 2 2 3 2" xfId="6816"/>
    <cellStyle name="Примечание 2 3 2 2 2 2 4" xfId="5235"/>
    <cellStyle name="Примечание 2 3 2 2 2 3" xfId="2491"/>
    <cellStyle name="Примечание 2 3 2 2 2 3 2" xfId="3961"/>
    <cellStyle name="Примечание 2 3 2 2 2 3 2 2" xfId="6576"/>
    <cellStyle name="Примечание 2 3 2 2 2 3 3" xfId="5054"/>
    <cellStyle name="Примечание 2 3 2 2 2 3 3 2" xfId="6889"/>
    <cellStyle name="Примечание 2 3 2 2 2 3 4" xfId="5308"/>
    <cellStyle name="Примечание 2 3 2 2 2 4" xfId="3042"/>
    <cellStyle name="Примечание 2 3 2 2 2 4 2" xfId="5710"/>
    <cellStyle name="Примечание 2 3 2 2 2 5" xfId="4163"/>
    <cellStyle name="Примечание 2 3 2 2 2 5 2" xfId="6686"/>
    <cellStyle name="Примечание 2 3 2 2 2 6" xfId="2642"/>
    <cellStyle name="Примечание 2 3 2 2 3" xfId="2066"/>
    <cellStyle name="Примечание 2 3 2 2 3 2" xfId="3536"/>
    <cellStyle name="Примечание 2 3 2 2 3 2 2" xfId="6151"/>
    <cellStyle name="Примечание 2 3 2 2 3 3" xfId="4629"/>
    <cellStyle name="Примечание 2 3 2 2 3 3 2" xfId="6774"/>
    <cellStyle name="Примечание 2 3 2 2 3 4" xfId="5193"/>
    <cellStyle name="Примечание 2 3 2 2 4" xfId="2358"/>
    <cellStyle name="Примечание 2 3 2 2 4 2" xfId="3828"/>
    <cellStyle name="Примечание 2 3 2 2 4 2 2" xfId="6443"/>
    <cellStyle name="Примечание 2 3 2 2 4 3" xfId="4921"/>
    <cellStyle name="Примечание 2 3 2 2 4 3 2" xfId="6848"/>
    <cellStyle name="Примечание 2 3 2 2 4 4" xfId="5267"/>
    <cellStyle name="Примечание 2 3 2 2 5" xfId="2909"/>
    <cellStyle name="Примечание 2 3 2 2 5 2" xfId="5577"/>
    <cellStyle name="Примечание 2 3 2 2 6" xfId="2678"/>
    <cellStyle name="Примечание 2 3 2 2 6 2" xfId="5415"/>
    <cellStyle name="Примечание 2 3 2 2 7" xfId="4261"/>
    <cellStyle name="Примечание 2 3 2 3" xfId="908"/>
    <cellStyle name="Примечание 2 3 2 3 2" xfId="2131"/>
    <cellStyle name="Примечание 2 3 2 3 2 2" xfId="3601"/>
    <cellStyle name="Примечание 2 3 2 3 2 2 2" xfId="6216"/>
    <cellStyle name="Примечание 2 3 2 3 2 3" xfId="4694"/>
    <cellStyle name="Примечание 2 3 2 3 2 3 2" xfId="6795"/>
    <cellStyle name="Примечание 2 3 2 3 2 4" xfId="5214"/>
    <cellStyle name="Примечание 2 3 2 3 3" xfId="2422"/>
    <cellStyle name="Примечание 2 3 2 3 3 2" xfId="3892"/>
    <cellStyle name="Примечание 2 3 2 3 3 2 2" xfId="6507"/>
    <cellStyle name="Примечание 2 3 2 3 3 3" xfId="4985"/>
    <cellStyle name="Примечание 2 3 2 3 3 3 2" xfId="6868"/>
    <cellStyle name="Примечание 2 3 2 3 3 4" xfId="5287"/>
    <cellStyle name="Примечание 2 3 2 3 4" xfId="2973"/>
    <cellStyle name="Примечание 2 3 2 3 4 2" xfId="5641"/>
    <cellStyle name="Примечание 2 3 2 3 5" xfId="4094"/>
    <cellStyle name="Примечание 2 3 2 3 5 2" xfId="6665"/>
    <cellStyle name="Примечание 2 3 2 3 6" xfId="3127"/>
    <cellStyle name="Примечание 2 3 2 4" xfId="2025"/>
    <cellStyle name="Примечание 2 3 2 4 2" xfId="3495"/>
    <cellStyle name="Примечание 2 3 2 4 2 2" xfId="6110"/>
    <cellStyle name="Примечание 2 3 2 4 3" xfId="4588"/>
    <cellStyle name="Примечание 2 3 2 4 3 2" xfId="6761"/>
    <cellStyle name="Примечание 2 3 2 4 4" xfId="5180"/>
    <cellStyle name="Примечание 2 3 2 5" xfId="1742"/>
    <cellStyle name="Примечание 2 3 2 5 2" xfId="3212"/>
    <cellStyle name="Примечание 2 3 2 5 2 2" xfId="5827"/>
    <cellStyle name="Примечание 2 3 2 5 3" xfId="4305"/>
    <cellStyle name="Примечание 2 3 2 5 3 2" xfId="6713"/>
    <cellStyle name="Примечание 2 3 2 5 4" xfId="5132"/>
    <cellStyle name="Примечание 2 3 2 6" xfId="2750"/>
    <cellStyle name="Примечание 2 3 2 6 2" xfId="5457"/>
    <cellStyle name="Примечание 2 3 2 7" xfId="2684"/>
    <cellStyle name="Примечание 2 3 2 7 2" xfId="5420"/>
    <cellStyle name="Примечание 2 3 2 8" xfId="3110"/>
    <cellStyle name="Примечание 2 3 3" xfId="817"/>
    <cellStyle name="Примечание 2 3 3 2" xfId="943"/>
    <cellStyle name="Примечание 2 3 3 2 2" xfId="2166"/>
    <cellStyle name="Примечание 2 3 3 2 2 2" xfId="3636"/>
    <cellStyle name="Примечание 2 3 3 2 2 2 2" xfId="6251"/>
    <cellStyle name="Примечание 2 3 3 2 2 3" xfId="4729"/>
    <cellStyle name="Примечание 2 3 3 2 2 3 2" xfId="6806"/>
    <cellStyle name="Примечание 2 3 3 2 2 4" xfId="5225"/>
    <cellStyle name="Примечание 2 3 3 2 3" xfId="2457"/>
    <cellStyle name="Примечание 2 3 3 2 3 2" xfId="3927"/>
    <cellStyle name="Примечание 2 3 3 2 3 2 2" xfId="6542"/>
    <cellStyle name="Примечание 2 3 3 2 3 3" xfId="5020"/>
    <cellStyle name="Примечание 2 3 3 2 3 3 2" xfId="6879"/>
    <cellStyle name="Примечание 2 3 3 2 3 4" xfId="5298"/>
    <cellStyle name="Примечание 2 3 3 2 4" xfId="3008"/>
    <cellStyle name="Примечание 2 3 3 2 4 2" xfId="5676"/>
    <cellStyle name="Примечание 2 3 3 2 5" xfId="4129"/>
    <cellStyle name="Примечание 2 3 3 2 5 2" xfId="6676"/>
    <cellStyle name="Примечание 2 3 3 2 6" xfId="3111"/>
    <cellStyle name="Примечание 2 3 3 3" xfId="2043"/>
    <cellStyle name="Примечание 2 3 3 3 2" xfId="3513"/>
    <cellStyle name="Примечание 2 3 3 3 2 2" xfId="6128"/>
    <cellStyle name="Примечание 2 3 3 3 3" xfId="4606"/>
    <cellStyle name="Примечание 2 3 3 3 3 2" xfId="6767"/>
    <cellStyle name="Примечание 2 3 3 3 4" xfId="5186"/>
    <cellStyle name="Примечание 2 3 3 4" xfId="2335"/>
    <cellStyle name="Примечание 2 3 3 4 2" xfId="3805"/>
    <cellStyle name="Примечание 2 3 3 4 2 2" xfId="6420"/>
    <cellStyle name="Примечание 2 3 3 4 3" xfId="4898"/>
    <cellStyle name="Примечание 2 3 3 4 3 2" xfId="6841"/>
    <cellStyle name="Примечание 2 3 3 4 4" xfId="5260"/>
    <cellStyle name="Примечание 2 3 3 5" xfId="2886"/>
    <cellStyle name="Примечание 2 3 3 5 2" xfId="5554"/>
    <cellStyle name="Примечание 2 3 3 6" xfId="2787"/>
    <cellStyle name="Примечание 2 3 3 6 2" xfId="5478"/>
    <cellStyle name="Примечание 2 3 3 7" xfId="4186"/>
    <cellStyle name="Примечание 2 3 4" xfId="874"/>
    <cellStyle name="Примечание 2 3 4 2" xfId="2097"/>
    <cellStyle name="Примечание 2 3 4 2 2" xfId="3567"/>
    <cellStyle name="Примечание 2 3 4 2 2 2" xfId="6182"/>
    <cellStyle name="Примечание 2 3 4 2 3" xfId="4660"/>
    <cellStyle name="Примечание 2 3 4 2 3 2" xfId="6785"/>
    <cellStyle name="Примечание 2 3 4 2 4" xfId="5204"/>
    <cellStyle name="Примечание 2 3 4 3" xfId="2388"/>
    <cellStyle name="Примечание 2 3 4 3 2" xfId="3858"/>
    <cellStyle name="Примечание 2 3 4 3 2 2" xfId="6473"/>
    <cellStyle name="Примечание 2 3 4 3 3" xfId="4951"/>
    <cellStyle name="Примечание 2 3 4 3 3 2" xfId="6858"/>
    <cellStyle name="Примечание 2 3 4 3 4" xfId="5277"/>
    <cellStyle name="Примечание 2 3 4 4" xfId="2939"/>
    <cellStyle name="Примечание 2 3 4 4 2" xfId="5607"/>
    <cellStyle name="Примечание 2 3 4 5" xfId="4060"/>
    <cellStyle name="Примечание 2 3 4 5 2" xfId="6655"/>
    <cellStyle name="Примечание 2 3 4 6" xfId="2765"/>
    <cellStyle name="Примечание 2 3 5" xfId="790"/>
    <cellStyle name="Примечание 2 3 5 2" xfId="2018"/>
    <cellStyle name="Примечание 2 3 5 2 2" xfId="3488"/>
    <cellStyle name="Примечание 2 3 5 2 2 2" xfId="6103"/>
    <cellStyle name="Примечание 2 3 5 2 3" xfId="4581"/>
    <cellStyle name="Примечание 2 3 5 2 3 2" xfId="6758"/>
    <cellStyle name="Примечание 2 3 5 2 4" xfId="5177"/>
    <cellStyle name="Примечание 2 3 5 3" xfId="1713"/>
    <cellStyle name="Примечание 2 3 5 3 2" xfId="3183"/>
    <cellStyle name="Примечание 2 3 5 3 2 2" xfId="5798"/>
    <cellStyle name="Примечание 2 3 5 3 3" xfId="4276"/>
    <cellStyle name="Примечание 2 3 5 3 3 2" xfId="6705"/>
    <cellStyle name="Примечание 2 3 5 3 4" xfId="5124"/>
    <cellStyle name="Примечание 2 3 5 4" xfId="2780"/>
    <cellStyle name="Примечание 2 3 5 4 2" xfId="5475"/>
    <cellStyle name="Примечание 2 3 5 5" xfId="3172"/>
    <cellStyle name="Примечание 2 3 5 5 2" xfId="5790"/>
    <cellStyle name="Примечание 2 3 5 6" xfId="2655"/>
    <cellStyle name="Примечание 2 3 6" xfId="1055"/>
    <cellStyle name="Примечание 2 3 6 2" xfId="2238"/>
    <cellStyle name="Примечание 2 3 6 2 2" xfId="3708"/>
    <cellStyle name="Примечание 2 3 6 2 2 2" xfId="6323"/>
    <cellStyle name="Примечание 2 3 6 2 3" xfId="4801"/>
    <cellStyle name="Примечание 2 3 6 2 3 2" xfId="6825"/>
    <cellStyle name="Примечание 2 3 6 2 4" xfId="5244"/>
    <cellStyle name="Примечание 2 3 6 3" xfId="2516"/>
    <cellStyle name="Примечание 2 3 6 3 2" xfId="3986"/>
    <cellStyle name="Примечание 2 3 6 3 2 2" xfId="6601"/>
    <cellStyle name="Примечание 2 3 6 3 3" xfId="5079"/>
    <cellStyle name="Примечание 2 3 6 3 3 2" xfId="6898"/>
    <cellStyle name="Примечание 2 3 6 3 4" xfId="5317"/>
    <cellStyle name="Примечание 2 3 6 4" xfId="3088"/>
    <cellStyle name="Примечание 2 3 6 4 2" xfId="5737"/>
    <cellStyle name="Примечание 2 3 6 5" xfId="4197"/>
    <cellStyle name="Примечание 2 3 6 5 2" xfId="6695"/>
    <cellStyle name="Примечание 2 3 6 6" xfId="2660"/>
    <cellStyle name="Примечание 2 3 7" xfId="1206"/>
    <cellStyle name="Примечание 2 3 7 2" xfId="2299"/>
    <cellStyle name="Примечание 2 3 7 2 2" xfId="3769"/>
    <cellStyle name="Примечание 2 3 7 2 2 2" xfId="6384"/>
    <cellStyle name="Примечание 2 3 7 2 3" xfId="4862"/>
    <cellStyle name="Примечание 2 3 7 2 3 2" xfId="6832"/>
    <cellStyle name="Примечание 2 3 7 2 4" xfId="5251"/>
    <cellStyle name="Примечание 2 3 7 3" xfId="2538"/>
    <cellStyle name="Примечание 2 3 7 3 2" xfId="4008"/>
    <cellStyle name="Примечание 2 3 7 3 2 2" xfId="6623"/>
    <cellStyle name="Примечание 2 3 7 3 3" xfId="5101"/>
    <cellStyle name="Примечание 2 3 7 3 3 2" xfId="6900"/>
    <cellStyle name="Примечание 2 3 7 3 4" xfId="5319"/>
    <cellStyle name="Примечание 2 3 7 4" xfId="3145"/>
    <cellStyle name="Примечание 2 3 7 4 2" xfId="5767"/>
    <cellStyle name="Примечание 2 3 7 5" xfId="4222"/>
    <cellStyle name="Примечание 2 3 7 5 2" xfId="6697"/>
    <cellStyle name="Примечание 2 3 7 6" xfId="3180"/>
    <cellStyle name="Примечание 2 3 8" xfId="1222"/>
    <cellStyle name="Примечание 2 3 8 2" xfId="2315"/>
    <cellStyle name="Примечание 2 3 8 2 2" xfId="3785"/>
    <cellStyle name="Примечание 2 3 8 2 2 2" xfId="6400"/>
    <cellStyle name="Примечание 2 3 8 2 3" xfId="4878"/>
    <cellStyle name="Примечание 2 3 8 2 3 2" xfId="6836"/>
    <cellStyle name="Примечание 2 3 8 2 4" xfId="5255"/>
    <cellStyle name="Примечание 2 3 8 3" xfId="2554"/>
    <cellStyle name="Примечание 2 3 8 3 2" xfId="4024"/>
    <cellStyle name="Примечание 2 3 8 3 2 2" xfId="6639"/>
    <cellStyle name="Примечание 2 3 8 3 3" xfId="5117"/>
    <cellStyle name="Примечание 2 3 8 3 3 2" xfId="6904"/>
    <cellStyle name="Примечание 2 3 8 3 4" xfId="5323"/>
    <cellStyle name="Примечание 2 3 8 4" xfId="3161"/>
    <cellStyle name="Примечание 2 3 8 4 2" xfId="5783"/>
    <cellStyle name="Примечание 2 3 8 5" xfId="4238"/>
    <cellStyle name="Примечание 2 3 8 5 2" xfId="6701"/>
    <cellStyle name="Примечание 2 3 8 6" xfId="2593"/>
    <cellStyle name="Примечание 2 3 9" xfId="1766"/>
    <cellStyle name="Примечание 2 3 9 2" xfId="3236"/>
    <cellStyle name="Примечание 2 3 9 2 2" xfId="5851"/>
    <cellStyle name="Примечание 2 3 9 3" xfId="4329"/>
    <cellStyle name="Примечание 2 3 9 3 2" xfId="6717"/>
    <cellStyle name="Примечание 2 3 9 4" xfId="5136"/>
    <cellStyle name="Примечание 2 4" xfId="266"/>
    <cellStyle name="Примечание 2 4 2" xfId="289"/>
    <cellStyle name="Примечание 2 4 2 2" xfId="960"/>
    <cellStyle name="Примечание 2 4 2 2 2" xfId="2183"/>
    <cellStyle name="Примечание 2 4 2 2 2 2" xfId="3653"/>
    <cellStyle name="Примечание 2 4 2 2 2 2 2" xfId="6268"/>
    <cellStyle name="Примечание 2 4 2 2 2 3" xfId="4746"/>
    <cellStyle name="Примечание 2 4 2 2 2 3 2" xfId="6811"/>
    <cellStyle name="Примечание 2 4 2 2 2 4" xfId="5230"/>
    <cellStyle name="Примечание 2 4 2 2 3" xfId="2474"/>
    <cellStyle name="Примечание 2 4 2 2 3 2" xfId="3944"/>
    <cellStyle name="Примечание 2 4 2 2 3 2 2" xfId="6559"/>
    <cellStyle name="Примечание 2 4 2 2 3 3" xfId="5037"/>
    <cellStyle name="Примечание 2 4 2 2 3 3 2" xfId="6884"/>
    <cellStyle name="Примечание 2 4 2 2 3 4" xfId="5303"/>
    <cellStyle name="Примечание 2 4 2 2 4" xfId="3025"/>
    <cellStyle name="Примечание 2 4 2 2 4 2" xfId="5693"/>
    <cellStyle name="Примечание 2 4 2 2 5" xfId="4146"/>
    <cellStyle name="Примечание 2 4 2 2 5 2" xfId="6681"/>
    <cellStyle name="Примечание 2 4 2 2 6" xfId="3106"/>
    <cellStyle name="Примечание 2 4 2 3" xfId="1807"/>
    <cellStyle name="Примечание 2 4 2 3 2" xfId="3277"/>
    <cellStyle name="Примечание 2 4 2 3 2 2" xfId="5892"/>
    <cellStyle name="Примечание 2 4 2 3 3" xfId="4370"/>
    <cellStyle name="Примечание 2 4 2 3 3 2" xfId="6726"/>
    <cellStyle name="Примечание 2 4 2 3 4" xfId="5145"/>
    <cellStyle name="Примечание 2 4 2 4" xfId="1860"/>
    <cellStyle name="Примечание 2 4 2 4 2" xfId="3330"/>
    <cellStyle name="Примечание 2 4 2 4 2 2" xfId="5945"/>
    <cellStyle name="Примечание 2 4 2 4 3" xfId="4423"/>
    <cellStyle name="Примечание 2 4 2 4 3 2" xfId="6738"/>
    <cellStyle name="Примечание 2 4 2 4 4" xfId="5157"/>
    <cellStyle name="Примечание 2 4 2 5" xfId="1557"/>
    <cellStyle name="Примечание 2 4 2 5 2" xfId="5338"/>
    <cellStyle name="Примечание 2 4 2 6" xfId="2631"/>
    <cellStyle name="Примечание 2 4 2 6 2" xfId="5391"/>
    <cellStyle name="Примечание 2 4 2 7" xfId="1549"/>
    <cellStyle name="Примечание 2 4 3" xfId="891"/>
    <cellStyle name="Примечание 2 4 3 2" xfId="2114"/>
    <cellStyle name="Примечание 2 4 3 2 2" xfId="3584"/>
    <cellStyle name="Примечание 2 4 3 2 2 2" xfId="6199"/>
    <cellStyle name="Примечание 2 4 3 2 3" xfId="4677"/>
    <cellStyle name="Примечание 2 4 3 2 3 2" xfId="6790"/>
    <cellStyle name="Примечание 2 4 3 2 4" xfId="5209"/>
    <cellStyle name="Примечание 2 4 3 3" xfId="2405"/>
    <cellStyle name="Примечание 2 4 3 3 2" xfId="3875"/>
    <cellStyle name="Примечание 2 4 3 3 2 2" xfId="6490"/>
    <cellStyle name="Примечание 2 4 3 3 3" xfId="4968"/>
    <cellStyle name="Примечание 2 4 3 3 3 2" xfId="6863"/>
    <cellStyle name="Примечание 2 4 3 3 4" xfId="5282"/>
    <cellStyle name="Примечание 2 4 3 4" xfId="2956"/>
    <cellStyle name="Примечание 2 4 3 4 2" xfId="5624"/>
    <cellStyle name="Примечание 2 4 3 5" xfId="4077"/>
    <cellStyle name="Примечание 2 4 3 5 2" xfId="6660"/>
    <cellStyle name="Примечание 2 4 3 6" xfId="3065"/>
    <cellStyle name="Примечание 2 4 4" xfId="1784"/>
    <cellStyle name="Примечание 2 4 4 2" xfId="3254"/>
    <cellStyle name="Примечание 2 4 4 2 2" xfId="5869"/>
    <cellStyle name="Примечание 2 4 4 3" xfId="4347"/>
    <cellStyle name="Примечание 2 4 4 3 2" xfId="6721"/>
    <cellStyle name="Примечание 2 4 4 4" xfId="5140"/>
    <cellStyle name="Примечание 2 4 5" xfId="1966"/>
    <cellStyle name="Примечание 2 4 5 2" xfId="3436"/>
    <cellStyle name="Примечание 2 4 5 2 2" xfId="6051"/>
    <cellStyle name="Примечание 2 4 5 3" xfId="4529"/>
    <cellStyle name="Примечание 2 4 5 3 2" xfId="6750"/>
    <cellStyle name="Примечание 2 4 5 4" xfId="5169"/>
    <cellStyle name="Примечание 2 4 6" xfId="2822"/>
    <cellStyle name="Примечание 2 4 6 2" xfId="5502"/>
    <cellStyle name="Примечание 2 4 7" xfId="3112"/>
    <cellStyle name="Примечание 2 4 7 2" xfId="5751"/>
    <cellStyle name="Примечание 2 4 8" xfId="3115"/>
    <cellStyle name="Примечание 2 5" xfId="274"/>
    <cellStyle name="Примечание 2 5 2" xfId="926"/>
    <cellStyle name="Примечание 2 5 2 2" xfId="2149"/>
    <cellStyle name="Примечание 2 5 2 2 2" xfId="3619"/>
    <cellStyle name="Примечание 2 5 2 2 2 2" xfId="6234"/>
    <cellStyle name="Примечание 2 5 2 2 3" xfId="4712"/>
    <cellStyle name="Примечание 2 5 2 2 3 2" xfId="6801"/>
    <cellStyle name="Примечание 2 5 2 2 4" xfId="5220"/>
    <cellStyle name="Примечание 2 5 2 3" xfId="2440"/>
    <cellStyle name="Примечание 2 5 2 3 2" xfId="3910"/>
    <cellStyle name="Примечание 2 5 2 3 2 2" xfId="6525"/>
    <cellStyle name="Примечание 2 5 2 3 3" xfId="5003"/>
    <cellStyle name="Примечание 2 5 2 3 3 2" xfId="6874"/>
    <cellStyle name="Примечание 2 5 2 3 4" xfId="5293"/>
    <cellStyle name="Примечание 2 5 2 4" xfId="2991"/>
    <cellStyle name="Примечание 2 5 2 4 2" xfId="5659"/>
    <cellStyle name="Примечание 2 5 2 5" xfId="4112"/>
    <cellStyle name="Примечание 2 5 2 5 2" xfId="6671"/>
    <cellStyle name="Примечание 2 5 2 6" xfId="3129"/>
    <cellStyle name="Примечание 2 5 3" xfId="1792"/>
    <cellStyle name="Примечание 2 5 3 2" xfId="3262"/>
    <cellStyle name="Примечание 2 5 3 2 2" xfId="5877"/>
    <cellStyle name="Примечание 2 5 3 3" xfId="4355"/>
    <cellStyle name="Примечание 2 5 3 3 2" xfId="6724"/>
    <cellStyle name="Примечание 2 5 3 4" xfId="5143"/>
    <cellStyle name="Примечание 2 5 4" xfId="2288"/>
    <cellStyle name="Примечание 2 5 4 2" xfId="3758"/>
    <cellStyle name="Примечание 2 5 4 2 2" xfId="6373"/>
    <cellStyle name="Примечание 2 5 4 3" xfId="4851"/>
    <cellStyle name="Примечание 2 5 4 3 2" xfId="6830"/>
    <cellStyle name="Примечание 2 5 4 4" xfId="5249"/>
    <cellStyle name="Примечание 2 5 5" xfId="1560"/>
    <cellStyle name="Примечание 2 5 5 2" xfId="5334"/>
    <cellStyle name="Примечание 2 5 6" xfId="3125"/>
    <cellStyle name="Примечание 2 5 6 2" xfId="5754"/>
    <cellStyle name="Примечание 2 5 7" xfId="2664"/>
    <cellStyle name="Примечание 2 6" xfId="857"/>
    <cellStyle name="Примечание 2 6 2" xfId="2080"/>
    <cellStyle name="Примечание 2 6 2 2" xfId="3550"/>
    <cellStyle name="Примечание 2 6 2 2 2" xfId="6165"/>
    <cellStyle name="Примечание 2 6 2 3" xfId="4643"/>
    <cellStyle name="Примечание 2 6 2 3 2" xfId="6780"/>
    <cellStyle name="Примечание 2 6 2 4" xfId="5199"/>
    <cellStyle name="Примечание 2 6 3" xfId="2371"/>
    <cellStyle name="Примечание 2 6 3 2" xfId="3841"/>
    <cellStyle name="Примечание 2 6 3 2 2" xfId="6456"/>
    <cellStyle name="Примечание 2 6 3 3" xfId="4934"/>
    <cellStyle name="Примечание 2 6 3 3 2" xfId="6853"/>
    <cellStyle name="Примечание 2 6 3 4" xfId="5272"/>
    <cellStyle name="Примечание 2 6 4" xfId="2922"/>
    <cellStyle name="Примечание 2 6 4 2" xfId="5590"/>
    <cellStyle name="Примечание 2 6 5" xfId="4043"/>
    <cellStyle name="Примечание 2 6 5 2" xfId="6650"/>
    <cellStyle name="Примечание 2 6 6" xfId="4270"/>
    <cellStyle name="Примечание 2 7" xfId="1729"/>
    <cellStyle name="Примечание 2 7 2" xfId="3199"/>
    <cellStyle name="Примечание 2 7 2 2" xfId="5814"/>
    <cellStyle name="Примечание 2 7 3" xfId="4292"/>
    <cellStyle name="Примечание 2 7 3 2" xfId="6708"/>
    <cellStyle name="Примечание 2 7 4" xfId="5127"/>
    <cellStyle name="Примечание 2 8" xfId="2028"/>
    <cellStyle name="Примечание 2 8 2" xfId="3498"/>
    <cellStyle name="Примечание 2 8 2 2" xfId="6113"/>
    <cellStyle name="Примечание 2 8 3" xfId="4591"/>
    <cellStyle name="Примечание 2 8 3 2" xfId="6764"/>
    <cellStyle name="Примечание 2 8 4" xfId="5183"/>
    <cellStyle name="Примечание 2 9" xfId="2779"/>
    <cellStyle name="Примечание 2 9 2" xfId="5474"/>
    <cellStyle name="Примечание 3" xfId="139"/>
    <cellStyle name="Примечание 3 10" xfId="4260"/>
    <cellStyle name="Примечание 3 2" xfId="255"/>
    <cellStyle name="Примечание 3 2 10" xfId="1950"/>
    <cellStyle name="Примечание 3 2 10 2" xfId="3420"/>
    <cellStyle name="Примечание 3 2 10 2 2" xfId="6035"/>
    <cellStyle name="Примечание 3 2 10 3" xfId="4513"/>
    <cellStyle name="Примечание 3 2 10 3 2" xfId="6747"/>
    <cellStyle name="Примечание 3 2 10 4" xfId="5166"/>
    <cellStyle name="Примечание 3 2 11" xfId="2811"/>
    <cellStyle name="Примечание 3 2 11 2" xfId="5495"/>
    <cellStyle name="Примечание 3 2 12" xfId="3114"/>
    <cellStyle name="Примечание 3 2 12 2" xfId="5752"/>
    <cellStyle name="Примечание 3 2 13" xfId="4264"/>
    <cellStyle name="Примечание 3 2 2" xfId="799"/>
    <cellStyle name="Примечание 3 2 2 2" xfId="845"/>
    <cellStyle name="Примечание 3 2 2 2 2" xfId="982"/>
    <cellStyle name="Примечание 3 2 2 2 2 2" xfId="2205"/>
    <cellStyle name="Примечание 3 2 2 2 2 2 2" xfId="3675"/>
    <cellStyle name="Примечание 3 2 2 2 2 2 2 2" xfId="6290"/>
    <cellStyle name="Примечание 3 2 2 2 2 2 3" xfId="4768"/>
    <cellStyle name="Примечание 3 2 2 2 2 2 3 2" xfId="6817"/>
    <cellStyle name="Примечание 3 2 2 2 2 2 4" xfId="5236"/>
    <cellStyle name="Примечание 3 2 2 2 2 3" xfId="2496"/>
    <cellStyle name="Примечание 3 2 2 2 2 3 2" xfId="3966"/>
    <cellStyle name="Примечание 3 2 2 2 2 3 2 2" xfId="6581"/>
    <cellStyle name="Примечание 3 2 2 2 2 3 3" xfId="5059"/>
    <cellStyle name="Примечание 3 2 2 2 2 3 3 2" xfId="6890"/>
    <cellStyle name="Примечание 3 2 2 2 2 3 4" xfId="5309"/>
    <cellStyle name="Примечание 3 2 2 2 2 4" xfId="3047"/>
    <cellStyle name="Примечание 3 2 2 2 2 4 2" xfId="5715"/>
    <cellStyle name="Примечание 3 2 2 2 2 5" xfId="4168"/>
    <cellStyle name="Примечание 3 2 2 2 2 5 2" xfId="6687"/>
    <cellStyle name="Примечание 3 2 2 2 2 6" xfId="2666"/>
    <cellStyle name="Примечание 3 2 2 2 3" xfId="2071"/>
    <cellStyle name="Примечание 3 2 2 2 3 2" xfId="3541"/>
    <cellStyle name="Примечание 3 2 2 2 3 2 2" xfId="6156"/>
    <cellStyle name="Примечание 3 2 2 2 3 3" xfId="4634"/>
    <cellStyle name="Примечание 3 2 2 2 3 3 2" xfId="6775"/>
    <cellStyle name="Примечание 3 2 2 2 3 4" xfId="5194"/>
    <cellStyle name="Примечание 3 2 2 2 4" xfId="2363"/>
    <cellStyle name="Примечание 3 2 2 2 4 2" xfId="3833"/>
    <cellStyle name="Примечание 3 2 2 2 4 2 2" xfId="6448"/>
    <cellStyle name="Примечание 3 2 2 2 4 3" xfId="4926"/>
    <cellStyle name="Примечание 3 2 2 2 4 3 2" xfId="6849"/>
    <cellStyle name="Примечание 3 2 2 2 4 4" xfId="5268"/>
    <cellStyle name="Примечание 3 2 2 2 5" xfId="2914"/>
    <cellStyle name="Примечание 3 2 2 2 5 2" xfId="5582"/>
    <cellStyle name="Примечание 3 2 2 2 6" xfId="4035"/>
    <cellStyle name="Примечание 3 2 2 2 6 2" xfId="6646"/>
    <cellStyle name="Примечание 3 2 2 2 7" xfId="4263"/>
    <cellStyle name="Примечание 3 2 2 3" xfId="913"/>
    <cellStyle name="Примечание 3 2 2 3 2" xfId="2136"/>
    <cellStyle name="Примечание 3 2 2 3 2 2" xfId="3606"/>
    <cellStyle name="Примечание 3 2 2 3 2 2 2" xfId="6221"/>
    <cellStyle name="Примечание 3 2 2 3 2 3" xfId="4699"/>
    <cellStyle name="Примечание 3 2 2 3 2 3 2" xfId="6796"/>
    <cellStyle name="Примечание 3 2 2 3 2 4" xfId="5215"/>
    <cellStyle name="Примечание 3 2 2 3 3" xfId="2427"/>
    <cellStyle name="Примечание 3 2 2 3 3 2" xfId="3897"/>
    <cellStyle name="Примечание 3 2 2 3 3 2 2" xfId="6512"/>
    <cellStyle name="Примечание 3 2 2 3 3 3" xfId="4990"/>
    <cellStyle name="Примечание 3 2 2 3 3 3 2" xfId="6869"/>
    <cellStyle name="Примечание 3 2 2 3 3 4" xfId="5288"/>
    <cellStyle name="Примечание 3 2 2 3 4" xfId="2978"/>
    <cellStyle name="Примечание 3 2 2 3 4 2" xfId="5646"/>
    <cellStyle name="Примечание 3 2 2 3 5" xfId="4099"/>
    <cellStyle name="Примечание 3 2 2 3 5 2" xfId="6666"/>
    <cellStyle name="Примечание 3 2 2 3 6" xfId="4252"/>
    <cellStyle name="Примечание 3 2 2 4" xfId="2026"/>
    <cellStyle name="Примечание 3 2 2 4 2" xfId="3496"/>
    <cellStyle name="Примечание 3 2 2 4 2 2" xfId="6111"/>
    <cellStyle name="Примечание 3 2 2 4 3" xfId="4589"/>
    <cellStyle name="Примечание 3 2 2 4 3 2" xfId="6762"/>
    <cellStyle name="Примечание 3 2 2 4 4" xfId="5181"/>
    <cellStyle name="Примечание 3 2 2 5" xfId="1730"/>
    <cellStyle name="Примечание 3 2 2 5 2" xfId="3200"/>
    <cellStyle name="Примечание 3 2 2 5 2 2" xfId="5815"/>
    <cellStyle name="Примечание 3 2 2 5 3" xfId="4293"/>
    <cellStyle name="Примечание 3 2 2 5 3 2" xfId="6709"/>
    <cellStyle name="Примечание 3 2 2 5 4" xfId="5128"/>
    <cellStyle name="Примечание 3 2 2 6" xfId="2767"/>
    <cellStyle name="Примечание 3 2 2 6 2" xfId="5464"/>
    <cellStyle name="Примечание 3 2 2 7" xfId="2644"/>
    <cellStyle name="Примечание 3 2 2 7 2" xfId="5399"/>
    <cellStyle name="Примечание 3 2 2 8" xfId="2823"/>
    <cellStyle name="Примечание 3 2 3" xfId="822"/>
    <cellStyle name="Примечание 3 2 3 2" xfId="948"/>
    <cellStyle name="Примечание 3 2 3 2 2" xfId="2171"/>
    <cellStyle name="Примечание 3 2 3 2 2 2" xfId="3641"/>
    <cellStyle name="Примечание 3 2 3 2 2 2 2" xfId="6256"/>
    <cellStyle name="Примечание 3 2 3 2 2 3" xfId="4734"/>
    <cellStyle name="Примечание 3 2 3 2 2 3 2" xfId="6807"/>
    <cellStyle name="Примечание 3 2 3 2 2 4" xfId="5226"/>
    <cellStyle name="Примечание 3 2 3 2 3" xfId="2462"/>
    <cellStyle name="Примечание 3 2 3 2 3 2" xfId="3932"/>
    <cellStyle name="Примечание 3 2 3 2 3 2 2" xfId="6547"/>
    <cellStyle name="Примечание 3 2 3 2 3 3" xfId="5025"/>
    <cellStyle name="Примечание 3 2 3 2 3 3 2" xfId="6880"/>
    <cellStyle name="Примечание 3 2 3 2 3 4" xfId="5299"/>
    <cellStyle name="Примечание 3 2 3 2 4" xfId="3013"/>
    <cellStyle name="Примечание 3 2 3 2 4 2" xfId="5681"/>
    <cellStyle name="Примечание 3 2 3 2 5" xfId="4134"/>
    <cellStyle name="Примечание 3 2 3 2 5 2" xfId="6677"/>
    <cellStyle name="Примечание 3 2 3 2 6" xfId="3118"/>
    <cellStyle name="Примечание 3 2 3 3" xfId="2048"/>
    <cellStyle name="Примечание 3 2 3 3 2" xfId="3518"/>
    <cellStyle name="Примечание 3 2 3 3 2 2" xfId="6133"/>
    <cellStyle name="Примечание 3 2 3 3 3" xfId="4611"/>
    <cellStyle name="Примечание 3 2 3 3 3 2" xfId="6768"/>
    <cellStyle name="Примечание 3 2 3 3 4" xfId="5187"/>
    <cellStyle name="Примечание 3 2 3 4" xfId="2340"/>
    <cellStyle name="Примечание 3 2 3 4 2" xfId="3810"/>
    <cellStyle name="Примечание 3 2 3 4 2 2" xfId="6425"/>
    <cellStyle name="Примечание 3 2 3 4 3" xfId="4903"/>
    <cellStyle name="Примечание 3 2 3 4 3 2" xfId="6842"/>
    <cellStyle name="Примечание 3 2 3 4 4" xfId="5261"/>
    <cellStyle name="Примечание 3 2 3 5" xfId="2891"/>
    <cellStyle name="Примечание 3 2 3 5 2" xfId="5559"/>
    <cellStyle name="Примечание 3 2 3 6" xfId="2695"/>
    <cellStyle name="Примечание 3 2 3 6 2" xfId="5427"/>
    <cellStyle name="Примечание 3 2 3 7" xfId="2600"/>
    <cellStyle name="Примечание 3 2 4" xfId="879"/>
    <cellStyle name="Примечание 3 2 4 2" xfId="2102"/>
    <cellStyle name="Примечание 3 2 4 2 2" xfId="3572"/>
    <cellStyle name="Примечание 3 2 4 2 2 2" xfId="6187"/>
    <cellStyle name="Примечание 3 2 4 2 3" xfId="4665"/>
    <cellStyle name="Примечание 3 2 4 2 3 2" xfId="6786"/>
    <cellStyle name="Примечание 3 2 4 2 4" xfId="5205"/>
    <cellStyle name="Примечание 3 2 4 3" xfId="2393"/>
    <cellStyle name="Примечание 3 2 4 3 2" xfId="3863"/>
    <cellStyle name="Примечание 3 2 4 3 2 2" xfId="6478"/>
    <cellStyle name="Примечание 3 2 4 3 3" xfId="4956"/>
    <cellStyle name="Примечание 3 2 4 3 3 2" xfId="6859"/>
    <cellStyle name="Примечание 3 2 4 3 4" xfId="5278"/>
    <cellStyle name="Примечание 3 2 4 4" xfId="2944"/>
    <cellStyle name="Примечание 3 2 4 4 2" xfId="5612"/>
    <cellStyle name="Примечание 3 2 4 5" xfId="4065"/>
    <cellStyle name="Примечание 3 2 4 5 2" xfId="6656"/>
    <cellStyle name="Примечание 3 2 4 6" xfId="2809"/>
    <cellStyle name="Примечание 3 2 5" xfId="795"/>
    <cellStyle name="Примечание 3 2 5 2" xfId="2023"/>
    <cellStyle name="Примечание 3 2 5 2 2" xfId="3493"/>
    <cellStyle name="Примечание 3 2 5 2 2 2" xfId="6108"/>
    <cellStyle name="Примечание 3 2 5 2 3" xfId="4586"/>
    <cellStyle name="Примечание 3 2 5 2 3 2" xfId="6759"/>
    <cellStyle name="Примечание 3 2 5 2 4" xfId="5178"/>
    <cellStyle name="Примечание 3 2 5 3" xfId="1839"/>
    <cellStyle name="Примечание 3 2 5 3 2" xfId="3309"/>
    <cellStyle name="Примечание 3 2 5 3 2 2" xfId="5924"/>
    <cellStyle name="Примечание 3 2 5 3 3" xfId="4402"/>
    <cellStyle name="Примечание 3 2 5 3 3 2" xfId="6735"/>
    <cellStyle name="Примечание 3 2 5 3 4" xfId="5154"/>
    <cellStyle name="Примечание 3 2 5 4" xfId="2618"/>
    <cellStyle name="Примечание 3 2 5 4 2" xfId="5385"/>
    <cellStyle name="Примечание 3 2 5 5" xfId="2869"/>
    <cellStyle name="Примечание 3 2 5 5 2" xfId="5537"/>
    <cellStyle name="Примечание 3 2 5 6" xfId="2662"/>
    <cellStyle name="Примечание 3 2 6" xfId="1053"/>
    <cellStyle name="Примечание 3 2 6 2" xfId="2236"/>
    <cellStyle name="Примечание 3 2 6 2 2" xfId="3706"/>
    <cellStyle name="Примечание 3 2 6 2 2 2" xfId="6321"/>
    <cellStyle name="Примечание 3 2 6 2 3" xfId="4799"/>
    <cellStyle name="Примечание 3 2 6 2 3 2" xfId="6824"/>
    <cellStyle name="Примечание 3 2 6 2 4" xfId="5243"/>
    <cellStyle name="Примечание 3 2 6 3" xfId="2514"/>
    <cellStyle name="Примечание 3 2 6 3 2" xfId="3984"/>
    <cellStyle name="Примечание 3 2 6 3 2 2" xfId="6599"/>
    <cellStyle name="Примечание 3 2 6 3 3" xfId="5077"/>
    <cellStyle name="Примечание 3 2 6 3 3 2" xfId="6897"/>
    <cellStyle name="Примечание 3 2 6 3 4" xfId="5316"/>
    <cellStyle name="Примечание 3 2 6 4" xfId="3086"/>
    <cellStyle name="Примечание 3 2 6 4 2" xfId="5735"/>
    <cellStyle name="Примечание 3 2 6 5" xfId="4195"/>
    <cellStyle name="Примечание 3 2 6 5 2" xfId="6694"/>
    <cellStyle name="Примечание 3 2 6 6" xfId="2588"/>
    <cellStyle name="Примечание 3 2 7" xfId="1211"/>
    <cellStyle name="Примечание 3 2 7 2" xfId="2304"/>
    <cellStyle name="Примечание 3 2 7 2 2" xfId="3774"/>
    <cellStyle name="Примечание 3 2 7 2 2 2" xfId="6389"/>
    <cellStyle name="Примечание 3 2 7 2 3" xfId="4867"/>
    <cellStyle name="Примечание 3 2 7 2 3 2" xfId="6833"/>
    <cellStyle name="Примечание 3 2 7 2 4" xfId="5252"/>
    <cellStyle name="Примечание 3 2 7 3" xfId="2543"/>
    <cellStyle name="Примечание 3 2 7 3 2" xfId="4013"/>
    <cellStyle name="Примечание 3 2 7 3 2 2" xfId="6628"/>
    <cellStyle name="Примечание 3 2 7 3 3" xfId="5106"/>
    <cellStyle name="Примечание 3 2 7 3 3 2" xfId="6901"/>
    <cellStyle name="Примечание 3 2 7 3 4" xfId="5320"/>
    <cellStyle name="Примечание 3 2 7 4" xfId="3150"/>
    <cellStyle name="Примечание 3 2 7 4 2" xfId="5772"/>
    <cellStyle name="Примечание 3 2 7 5" xfId="4227"/>
    <cellStyle name="Примечание 3 2 7 5 2" xfId="6698"/>
    <cellStyle name="Примечание 3 2 7 6" xfId="2641"/>
    <cellStyle name="Примечание 3 2 8" xfId="1227"/>
    <cellStyle name="Примечание 3 2 8 2" xfId="2320"/>
    <cellStyle name="Примечание 3 2 8 2 2" xfId="3790"/>
    <cellStyle name="Примечание 3 2 8 2 2 2" xfId="6405"/>
    <cellStyle name="Примечание 3 2 8 2 3" xfId="4883"/>
    <cellStyle name="Примечание 3 2 8 2 3 2" xfId="6837"/>
    <cellStyle name="Примечание 3 2 8 2 4" xfId="5256"/>
    <cellStyle name="Примечание 3 2 8 3" xfId="2559"/>
    <cellStyle name="Примечание 3 2 8 3 2" xfId="4029"/>
    <cellStyle name="Примечание 3 2 8 3 2 2" xfId="6644"/>
    <cellStyle name="Примечание 3 2 8 3 3" xfId="5122"/>
    <cellStyle name="Примечание 3 2 8 3 3 2" xfId="6905"/>
    <cellStyle name="Примечание 3 2 8 3 4" xfId="5324"/>
    <cellStyle name="Примечание 3 2 8 4" xfId="3166"/>
    <cellStyle name="Примечание 3 2 8 4 2" xfId="5788"/>
    <cellStyle name="Примечание 3 2 8 5" xfId="4243"/>
    <cellStyle name="Примечание 3 2 8 5 2" xfId="6702"/>
    <cellStyle name="Примечание 3 2 8 6" xfId="2724"/>
    <cellStyle name="Примечание 3 2 9" xfId="1773"/>
    <cellStyle name="Примечание 3 2 9 2" xfId="3243"/>
    <cellStyle name="Примечание 3 2 9 2 2" xfId="5858"/>
    <cellStyle name="Примечание 3 2 9 3" xfId="4336"/>
    <cellStyle name="Примечание 3 2 9 3 2" xfId="6718"/>
    <cellStyle name="Примечание 3 2 9 4" xfId="5137"/>
    <cellStyle name="Примечание 3 3" xfId="271"/>
    <cellStyle name="Примечание 3 3 2" xfId="300"/>
    <cellStyle name="Примечание 3 3 2 2" xfId="961"/>
    <cellStyle name="Примечание 3 3 2 2 2" xfId="2184"/>
    <cellStyle name="Примечание 3 3 2 2 2 2" xfId="3654"/>
    <cellStyle name="Примечание 3 3 2 2 2 2 2" xfId="6269"/>
    <cellStyle name="Примечание 3 3 2 2 2 3" xfId="4747"/>
    <cellStyle name="Примечание 3 3 2 2 2 3 2" xfId="6812"/>
    <cellStyle name="Примечание 3 3 2 2 2 4" xfId="5231"/>
    <cellStyle name="Примечание 3 3 2 2 3" xfId="2475"/>
    <cellStyle name="Примечание 3 3 2 2 3 2" xfId="3945"/>
    <cellStyle name="Примечание 3 3 2 2 3 2 2" xfId="6560"/>
    <cellStyle name="Примечание 3 3 2 2 3 3" xfId="5038"/>
    <cellStyle name="Примечание 3 3 2 2 3 3 2" xfId="6885"/>
    <cellStyle name="Примечание 3 3 2 2 3 4" xfId="5304"/>
    <cellStyle name="Примечание 3 3 2 2 4" xfId="3026"/>
    <cellStyle name="Примечание 3 3 2 2 4 2" xfId="5694"/>
    <cellStyle name="Примечание 3 3 2 2 5" xfId="4147"/>
    <cellStyle name="Примечание 3 3 2 2 5 2" xfId="6682"/>
    <cellStyle name="Примечание 3 3 2 2 6" xfId="1577"/>
    <cellStyle name="Примечание 3 3 2 3" xfId="1818"/>
    <cellStyle name="Примечание 3 3 2 3 2" xfId="3288"/>
    <cellStyle name="Примечание 3 3 2 3 2 2" xfId="5903"/>
    <cellStyle name="Примечание 3 3 2 3 3" xfId="4381"/>
    <cellStyle name="Примечание 3 3 2 3 3 2" xfId="6728"/>
    <cellStyle name="Примечание 3 3 2 3 4" xfId="5147"/>
    <cellStyle name="Примечание 3 3 2 4" xfId="1917"/>
    <cellStyle name="Примечание 3 3 2 4 2" xfId="3387"/>
    <cellStyle name="Примечание 3 3 2 4 2 2" xfId="6002"/>
    <cellStyle name="Примечание 3 3 2 4 3" xfId="4480"/>
    <cellStyle name="Примечание 3 3 2 4 3 2" xfId="6741"/>
    <cellStyle name="Примечание 3 3 2 4 4" xfId="5160"/>
    <cellStyle name="Примечание 3 3 2 5" xfId="2744"/>
    <cellStyle name="Примечание 3 3 2 5 2" xfId="5454"/>
    <cellStyle name="Примечание 3 3 2 6" xfId="2583"/>
    <cellStyle name="Примечание 3 3 2 6 2" xfId="5360"/>
    <cellStyle name="Примечание 3 3 2 7" xfId="2734"/>
    <cellStyle name="Примечание 3 3 3" xfId="892"/>
    <cellStyle name="Примечание 3 3 3 2" xfId="2115"/>
    <cellStyle name="Примечание 3 3 3 2 2" xfId="3585"/>
    <cellStyle name="Примечание 3 3 3 2 2 2" xfId="6200"/>
    <cellStyle name="Примечание 3 3 3 2 3" xfId="4678"/>
    <cellStyle name="Примечание 3 3 3 2 3 2" xfId="6791"/>
    <cellStyle name="Примечание 3 3 3 2 4" xfId="5210"/>
    <cellStyle name="Примечание 3 3 3 3" xfId="2406"/>
    <cellStyle name="Примечание 3 3 3 3 2" xfId="3876"/>
    <cellStyle name="Примечание 3 3 3 3 2 2" xfId="6491"/>
    <cellStyle name="Примечание 3 3 3 3 3" xfId="4969"/>
    <cellStyle name="Примечание 3 3 3 3 3 2" xfId="6864"/>
    <cellStyle name="Примечание 3 3 3 3 4" xfId="5283"/>
    <cellStyle name="Примечание 3 3 3 4" xfId="2957"/>
    <cellStyle name="Примечание 3 3 3 4 2" xfId="5625"/>
    <cellStyle name="Примечание 3 3 3 5" xfId="4078"/>
    <cellStyle name="Примечание 3 3 3 5 2" xfId="6661"/>
    <cellStyle name="Примечание 3 3 3 6" xfId="2847"/>
    <cellStyle name="Примечание 3 3 4" xfId="1789"/>
    <cellStyle name="Примечание 3 3 4 2" xfId="3259"/>
    <cellStyle name="Примечание 3 3 4 2 2" xfId="5874"/>
    <cellStyle name="Примечание 3 3 4 3" xfId="4352"/>
    <cellStyle name="Примечание 3 3 4 3 2" xfId="6722"/>
    <cellStyle name="Примечание 3 3 4 4" xfId="5141"/>
    <cellStyle name="Примечание 3 3 5" xfId="1979"/>
    <cellStyle name="Примечание 3 3 5 2" xfId="3449"/>
    <cellStyle name="Примечание 3 3 5 2 2" xfId="6064"/>
    <cellStyle name="Примечание 3 3 5 3" xfId="4542"/>
    <cellStyle name="Примечание 3 3 5 3 2" xfId="6752"/>
    <cellStyle name="Примечание 3 3 5 4" xfId="5171"/>
    <cellStyle name="Примечание 3 3 6" xfId="2836"/>
    <cellStyle name="Примечание 3 3 6 2" xfId="5513"/>
    <cellStyle name="Примечание 3 3 7" xfId="2640"/>
    <cellStyle name="Примечание 3 3 7 2" xfId="5398"/>
    <cellStyle name="Примечание 3 3 8" xfId="4210"/>
    <cellStyle name="Примечание 3 4" xfId="303"/>
    <cellStyle name="Примечание 3 4 2" xfId="927"/>
    <cellStyle name="Примечание 3 4 2 2" xfId="2150"/>
    <cellStyle name="Примечание 3 4 2 2 2" xfId="3620"/>
    <cellStyle name="Примечание 3 4 2 2 2 2" xfId="6235"/>
    <cellStyle name="Примечание 3 4 2 2 3" xfId="4713"/>
    <cellStyle name="Примечание 3 4 2 2 3 2" xfId="6802"/>
    <cellStyle name="Примечание 3 4 2 2 4" xfId="5221"/>
    <cellStyle name="Примечание 3 4 2 3" xfId="2441"/>
    <cellStyle name="Примечание 3 4 2 3 2" xfId="3911"/>
    <cellStyle name="Примечание 3 4 2 3 2 2" xfId="6526"/>
    <cellStyle name="Примечание 3 4 2 3 3" xfId="5004"/>
    <cellStyle name="Примечание 3 4 2 3 3 2" xfId="6875"/>
    <cellStyle name="Примечание 3 4 2 3 4" xfId="5294"/>
    <cellStyle name="Примечание 3 4 2 4" xfId="2992"/>
    <cellStyle name="Примечание 3 4 2 4 2" xfId="5660"/>
    <cellStyle name="Примечание 3 4 2 5" xfId="4113"/>
    <cellStyle name="Примечание 3 4 2 5 2" xfId="6672"/>
    <cellStyle name="Примечание 3 4 2 6" xfId="3109"/>
    <cellStyle name="Примечание 3 4 3" xfId="1821"/>
    <cellStyle name="Примечание 3 4 3 2" xfId="3291"/>
    <cellStyle name="Примечание 3 4 3 2 2" xfId="5906"/>
    <cellStyle name="Примечание 3 4 3 3" xfId="4384"/>
    <cellStyle name="Примечание 3 4 3 3 2" xfId="6730"/>
    <cellStyle name="Примечание 3 4 3 4" xfId="5149"/>
    <cellStyle name="Примечание 3 4 4" xfId="2255"/>
    <cellStyle name="Примечание 3 4 4 2" xfId="3725"/>
    <cellStyle name="Примечание 3 4 4 2 2" xfId="6340"/>
    <cellStyle name="Примечание 3 4 4 3" xfId="4818"/>
    <cellStyle name="Примечание 3 4 4 3 2" xfId="6827"/>
    <cellStyle name="Примечание 3 4 4 4" xfId="5246"/>
    <cellStyle name="Примечание 3 4 5" xfId="2613"/>
    <cellStyle name="Примечание 3 4 5 2" xfId="5381"/>
    <cellStyle name="Примечание 3 4 6" xfId="3133"/>
    <cellStyle name="Примечание 3 4 6 2" xfId="5757"/>
    <cellStyle name="Примечание 3 4 7" xfId="2714"/>
    <cellStyle name="Примечание 3 5" xfId="858"/>
    <cellStyle name="Примечание 3 5 2" xfId="2081"/>
    <cellStyle name="Примечание 3 5 2 2" xfId="3551"/>
    <cellStyle name="Примечание 3 5 2 2 2" xfId="6166"/>
    <cellStyle name="Примечание 3 5 2 3" xfId="4644"/>
    <cellStyle name="Примечание 3 5 2 3 2" xfId="6781"/>
    <cellStyle name="Примечание 3 5 2 4" xfId="5200"/>
    <cellStyle name="Примечание 3 5 3" xfId="2372"/>
    <cellStyle name="Примечание 3 5 3 2" xfId="3842"/>
    <cellStyle name="Примечание 3 5 3 2 2" xfId="6457"/>
    <cellStyle name="Примечание 3 5 3 3" xfId="4935"/>
    <cellStyle name="Примечание 3 5 3 3 2" xfId="6854"/>
    <cellStyle name="Примечание 3 5 3 4" xfId="5273"/>
    <cellStyle name="Примечание 3 5 4" xfId="2923"/>
    <cellStyle name="Примечание 3 5 4 2" xfId="5591"/>
    <cellStyle name="Примечание 3 5 5" xfId="4044"/>
    <cellStyle name="Примечание 3 5 5 2" xfId="6651"/>
    <cellStyle name="Примечание 3 5 6" xfId="4188"/>
    <cellStyle name="Примечание 3 6" xfId="1740"/>
    <cellStyle name="Примечание 3 6 2" xfId="3210"/>
    <cellStyle name="Примечание 3 6 2 2" xfId="5825"/>
    <cellStyle name="Примечание 3 6 3" xfId="4303"/>
    <cellStyle name="Примечание 3 6 3 2" xfId="6711"/>
    <cellStyle name="Примечание 3 6 4" xfId="5130"/>
    <cellStyle name="Примечание 3 7" xfId="1929"/>
    <cellStyle name="Примечание 3 7 2" xfId="3399"/>
    <cellStyle name="Примечание 3 7 2 2" xfId="6014"/>
    <cellStyle name="Примечание 3 7 3" xfId="4492"/>
    <cellStyle name="Примечание 3 7 3 2" xfId="6744"/>
    <cellStyle name="Примечание 3 7 4" xfId="5163"/>
    <cellStyle name="Примечание 3 8" xfId="2605"/>
    <cellStyle name="Примечание 3 8 2" xfId="5375"/>
    <cellStyle name="Примечание 3 9" xfId="2674"/>
    <cellStyle name="Примечание 3 9 2" xfId="5411"/>
    <cellStyle name="Примечание 4" xfId="184"/>
    <cellStyle name="Примечание 4 10" xfId="1986"/>
    <cellStyle name="Примечание 4 10 2" xfId="3456"/>
    <cellStyle name="Примечание 4 10 2 2" xfId="6071"/>
    <cellStyle name="Примечание 4 10 3" xfId="4549"/>
    <cellStyle name="Примечание 4 10 3 2" xfId="6753"/>
    <cellStyle name="Примечание 4 10 4" xfId="5172"/>
    <cellStyle name="Примечание 4 11" xfId="2844"/>
    <cellStyle name="Примечание 4 11 2" xfId="5518"/>
    <cellStyle name="Примечание 4 12" xfId="2735"/>
    <cellStyle name="Примечание 4 12 2" xfId="5449"/>
    <cellStyle name="Примечание 4 13" xfId="4271"/>
    <cellStyle name="Примечание 4 2" xfId="654"/>
    <cellStyle name="Примечание 4 2 2" xfId="830"/>
    <cellStyle name="Примечание 4 2 2 2" xfId="967"/>
    <cellStyle name="Примечание 4 2 2 2 2" xfId="2190"/>
    <cellStyle name="Примечание 4 2 2 2 2 2" xfId="3660"/>
    <cellStyle name="Примечание 4 2 2 2 2 2 2" xfId="6275"/>
    <cellStyle name="Примечание 4 2 2 2 2 3" xfId="4753"/>
    <cellStyle name="Примечание 4 2 2 2 2 3 2" xfId="6814"/>
    <cellStyle name="Примечание 4 2 2 2 2 4" xfId="5233"/>
    <cellStyle name="Примечание 4 2 2 2 3" xfId="2481"/>
    <cellStyle name="Примечание 4 2 2 2 3 2" xfId="3951"/>
    <cellStyle name="Примечание 4 2 2 2 3 2 2" xfId="6566"/>
    <cellStyle name="Примечание 4 2 2 2 3 3" xfId="5044"/>
    <cellStyle name="Примечание 4 2 2 2 3 3 2" xfId="6887"/>
    <cellStyle name="Примечание 4 2 2 2 3 4" xfId="5306"/>
    <cellStyle name="Примечание 4 2 2 2 4" xfId="3032"/>
    <cellStyle name="Примечание 4 2 2 2 4 2" xfId="5700"/>
    <cellStyle name="Примечание 4 2 2 2 5" xfId="4153"/>
    <cellStyle name="Примечание 4 2 2 2 5 2" xfId="6684"/>
    <cellStyle name="Примечание 4 2 2 2 6" xfId="1578"/>
    <cellStyle name="Примечание 4 2 2 3" xfId="2056"/>
    <cellStyle name="Примечание 4 2 2 3 2" xfId="3526"/>
    <cellStyle name="Примечание 4 2 2 3 2 2" xfId="6141"/>
    <cellStyle name="Примечание 4 2 2 3 3" xfId="4619"/>
    <cellStyle name="Примечание 4 2 2 3 3 2" xfId="6772"/>
    <cellStyle name="Примечание 4 2 2 3 4" xfId="5191"/>
    <cellStyle name="Примечание 4 2 2 4" xfId="2348"/>
    <cellStyle name="Примечание 4 2 2 4 2" xfId="3818"/>
    <cellStyle name="Примечание 4 2 2 4 2 2" xfId="6433"/>
    <cellStyle name="Примечание 4 2 2 4 3" xfId="4911"/>
    <cellStyle name="Примечание 4 2 2 4 3 2" xfId="6846"/>
    <cellStyle name="Примечание 4 2 2 4 4" xfId="5265"/>
    <cellStyle name="Примечание 4 2 2 5" xfId="2899"/>
    <cellStyle name="Примечание 4 2 2 5 2" xfId="5567"/>
    <cellStyle name="Примечание 4 2 2 6" xfId="2736"/>
    <cellStyle name="Примечание 4 2 2 6 2" xfId="5450"/>
    <cellStyle name="Примечание 4 2 2 7" xfId="4184"/>
    <cellStyle name="Примечание 4 2 3" xfId="898"/>
    <cellStyle name="Примечание 4 2 3 2" xfId="2121"/>
    <cellStyle name="Примечание 4 2 3 2 2" xfId="3591"/>
    <cellStyle name="Примечание 4 2 3 2 2 2" xfId="6206"/>
    <cellStyle name="Примечание 4 2 3 2 3" xfId="4684"/>
    <cellStyle name="Примечание 4 2 3 2 3 2" xfId="6793"/>
    <cellStyle name="Примечание 4 2 3 2 4" xfId="5212"/>
    <cellStyle name="Примечание 4 2 3 3" xfId="2412"/>
    <cellStyle name="Примечание 4 2 3 3 2" xfId="3882"/>
    <cellStyle name="Примечание 4 2 3 3 2 2" xfId="6497"/>
    <cellStyle name="Примечание 4 2 3 3 3" xfId="4975"/>
    <cellStyle name="Примечание 4 2 3 3 3 2" xfId="6866"/>
    <cellStyle name="Примечание 4 2 3 3 4" xfId="5285"/>
    <cellStyle name="Примечание 4 2 3 4" xfId="2963"/>
    <cellStyle name="Примечание 4 2 3 4 2" xfId="5631"/>
    <cellStyle name="Примечание 4 2 3 5" xfId="4084"/>
    <cellStyle name="Примечание 4 2 3 5 2" xfId="6663"/>
    <cellStyle name="Примечание 4 2 3 6" xfId="2791"/>
    <cellStyle name="Примечание 4 2 4" xfId="1955"/>
    <cellStyle name="Примечание 4 2 4 2" xfId="3425"/>
    <cellStyle name="Примечание 4 2 4 2 2" xfId="6040"/>
    <cellStyle name="Примечание 4 2 4 3" xfId="4518"/>
    <cellStyle name="Примечание 4 2 4 3 2" xfId="6748"/>
    <cellStyle name="Примечание 4 2 4 4" xfId="5167"/>
    <cellStyle name="Примечание 4 2 5" xfId="1840"/>
    <cellStyle name="Примечание 4 2 5 2" xfId="3310"/>
    <cellStyle name="Примечание 4 2 5 2 2" xfId="5925"/>
    <cellStyle name="Примечание 4 2 5 3" xfId="4403"/>
    <cellStyle name="Примечание 4 2 5 3 2" xfId="6736"/>
    <cellStyle name="Примечание 4 2 5 4" xfId="5155"/>
    <cellStyle name="Примечание 4 2 6" xfId="1709"/>
    <cellStyle name="Примечание 4 2 6 2" xfId="5330"/>
    <cellStyle name="Примечание 4 2 7" xfId="2727"/>
    <cellStyle name="Примечание 4 2 7 2" xfId="5446"/>
    <cellStyle name="Примечание 4 2 8" xfId="4211"/>
    <cellStyle name="Примечание 4 3" xfId="807"/>
    <cellStyle name="Примечание 4 3 2" xfId="933"/>
    <cellStyle name="Примечание 4 3 2 2" xfId="2156"/>
    <cellStyle name="Примечание 4 3 2 2 2" xfId="3626"/>
    <cellStyle name="Примечание 4 3 2 2 2 2" xfId="6241"/>
    <cellStyle name="Примечание 4 3 2 2 3" xfId="4719"/>
    <cellStyle name="Примечание 4 3 2 2 3 2" xfId="6804"/>
    <cellStyle name="Примечание 4 3 2 2 4" xfId="5223"/>
    <cellStyle name="Примечание 4 3 2 3" xfId="2447"/>
    <cellStyle name="Примечание 4 3 2 3 2" xfId="3917"/>
    <cellStyle name="Примечание 4 3 2 3 2 2" xfId="6532"/>
    <cellStyle name="Примечание 4 3 2 3 3" xfId="5010"/>
    <cellStyle name="Примечание 4 3 2 3 3 2" xfId="6877"/>
    <cellStyle name="Примечание 4 3 2 3 4" xfId="5296"/>
    <cellStyle name="Примечание 4 3 2 4" xfId="2998"/>
    <cellStyle name="Примечание 4 3 2 4 2" xfId="5666"/>
    <cellStyle name="Примечание 4 3 2 5" xfId="4119"/>
    <cellStyle name="Примечание 4 3 2 5 2" xfId="6674"/>
    <cellStyle name="Примечание 4 3 2 6" xfId="2782"/>
    <cellStyle name="Примечание 4 3 3" xfId="2033"/>
    <cellStyle name="Примечание 4 3 3 2" xfId="3503"/>
    <cellStyle name="Примечание 4 3 3 2 2" xfId="6118"/>
    <cellStyle name="Примечание 4 3 3 3" xfId="4596"/>
    <cellStyle name="Примечание 4 3 3 3 2" xfId="6765"/>
    <cellStyle name="Примечание 4 3 3 4" xfId="5184"/>
    <cellStyle name="Примечание 4 3 4" xfId="2325"/>
    <cellStyle name="Примечание 4 3 4 2" xfId="3795"/>
    <cellStyle name="Примечание 4 3 4 2 2" xfId="6410"/>
    <cellStyle name="Примечание 4 3 4 3" xfId="4888"/>
    <cellStyle name="Примечание 4 3 4 3 2" xfId="6839"/>
    <cellStyle name="Примечание 4 3 4 4" xfId="5258"/>
    <cellStyle name="Примечание 4 3 5" xfId="2876"/>
    <cellStyle name="Примечание 4 3 5 2" xfId="5544"/>
    <cellStyle name="Примечание 4 3 6" xfId="2638"/>
    <cellStyle name="Примечание 4 3 6 2" xfId="5396"/>
    <cellStyle name="Примечание 4 3 7" xfId="3067"/>
    <cellStyle name="Примечание 4 4" xfId="864"/>
    <cellStyle name="Примечание 4 4 2" xfId="2087"/>
    <cellStyle name="Примечание 4 4 2 2" xfId="3557"/>
    <cellStyle name="Примечание 4 4 2 2 2" xfId="6172"/>
    <cellStyle name="Примечание 4 4 2 3" xfId="4650"/>
    <cellStyle name="Примечание 4 4 2 3 2" xfId="6783"/>
    <cellStyle name="Примечание 4 4 2 4" xfId="5202"/>
    <cellStyle name="Примечание 4 4 3" xfId="2378"/>
    <cellStyle name="Примечание 4 4 3 2" xfId="3848"/>
    <cellStyle name="Примечание 4 4 3 2 2" xfId="6463"/>
    <cellStyle name="Примечание 4 4 3 3" xfId="4941"/>
    <cellStyle name="Примечание 4 4 3 3 2" xfId="6856"/>
    <cellStyle name="Примечание 4 4 3 4" xfId="5275"/>
    <cellStyle name="Примечание 4 4 4" xfId="2929"/>
    <cellStyle name="Примечание 4 4 4 2" xfId="5597"/>
    <cellStyle name="Примечание 4 4 5" xfId="4050"/>
    <cellStyle name="Примечание 4 4 5 2" xfId="6653"/>
    <cellStyle name="Примечание 4 4 6" xfId="4185"/>
    <cellStyle name="Примечание 4 5" xfId="1048"/>
    <cellStyle name="Примечание 4 5 2" xfId="2231"/>
    <cellStyle name="Примечание 4 5 2 2" xfId="3701"/>
    <cellStyle name="Примечание 4 5 2 2 2" xfId="6316"/>
    <cellStyle name="Примечание 4 5 2 3" xfId="4794"/>
    <cellStyle name="Примечание 4 5 2 3 2" xfId="6822"/>
    <cellStyle name="Примечание 4 5 2 4" xfId="5241"/>
    <cellStyle name="Примечание 4 5 3" xfId="2509"/>
    <cellStyle name="Примечание 4 5 3 2" xfId="3979"/>
    <cellStyle name="Примечание 4 5 3 2 2" xfId="6594"/>
    <cellStyle name="Примечание 4 5 3 3" xfId="5072"/>
    <cellStyle name="Примечание 4 5 3 3 2" xfId="6895"/>
    <cellStyle name="Примечание 4 5 3 4" xfId="5314"/>
    <cellStyle name="Примечание 4 5 4" xfId="3081"/>
    <cellStyle name="Примечание 4 5 4 2" xfId="5730"/>
    <cellStyle name="Примечание 4 5 5" xfId="4190"/>
    <cellStyle name="Примечание 4 5 5 2" xfId="6692"/>
    <cellStyle name="Примечание 4 5 6" xfId="4181"/>
    <cellStyle name="Примечание 4 6" xfId="1047"/>
    <cellStyle name="Примечание 4 6 2" xfId="2230"/>
    <cellStyle name="Примечание 4 6 2 2" xfId="3700"/>
    <cellStyle name="Примечание 4 6 2 2 2" xfId="6315"/>
    <cellStyle name="Примечание 4 6 2 3" xfId="4793"/>
    <cellStyle name="Примечание 4 6 2 3 2" xfId="6821"/>
    <cellStyle name="Примечание 4 6 2 4" xfId="5240"/>
    <cellStyle name="Примечание 4 6 3" xfId="2508"/>
    <cellStyle name="Примечание 4 6 3 2" xfId="3978"/>
    <cellStyle name="Примечание 4 6 3 2 2" xfId="6593"/>
    <cellStyle name="Примечание 4 6 3 3" xfId="5071"/>
    <cellStyle name="Примечание 4 6 3 3 2" xfId="6894"/>
    <cellStyle name="Примечание 4 6 3 4" xfId="5313"/>
    <cellStyle name="Примечание 4 6 4" xfId="3080"/>
    <cellStyle name="Примечание 4 6 4 2" xfId="5729"/>
    <cellStyle name="Примечание 4 6 5" xfId="4189"/>
    <cellStyle name="Примечание 4 6 5 2" xfId="6691"/>
    <cellStyle name="Примечание 4 6 6" xfId="4247"/>
    <cellStyle name="Примечание 4 7" xfId="1205"/>
    <cellStyle name="Примечание 4 7 2" xfId="2298"/>
    <cellStyle name="Примечание 4 7 2 2" xfId="3768"/>
    <cellStyle name="Примечание 4 7 2 2 2" xfId="6383"/>
    <cellStyle name="Примечание 4 7 2 3" xfId="4861"/>
    <cellStyle name="Примечание 4 7 2 3 2" xfId="6831"/>
    <cellStyle name="Примечание 4 7 2 4" xfId="5250"/>
    <cellStyle name="Примечание 4 7 3" xfId="2537"/>
    <cellStyle name="Примечание 4 7 3 2" xfId="4007"/>
    <cellStyle name="Примечание 4 7 3 2 2" xfId="6622"/>
    <cellStyle name="Примечание 4 7 3 3" xfId="5100"/>
    <cellStyle name="Примечание 4 7 3 3 2" xfId="6899"/>
    <cellStyle name="Примечание 4 7 3 4" xfId="5318"/>
    <cellStyle name="Примечание 4 7 4" xfId="3144"/>
    <cellStyle name="Примечание 4 7 4 2" xfId="5766"/>
    <cellStyle name="Примечание 4 7 5" xfId="4221"/>
    <cellStyle name="Примечание 4 7 5 2" xfId="6696"/>
    <cellStyle name="Примечание 4 7 6" xfId="4180"/>
    <cellStyle name="Примечание 4 8" xfId="1221"/>
    <cellStyle name="Примечание 4 8 2" xfId="2314"/>
    <cellStyle name="Примечание 4 8 2 2" xfId="3784"/>
    <cellStyle name="Примечание 4 8 2 2 2" xfId="6399"/>
    <cellStyle name="Примечание 4 8 2 3" xfId="4877"/>
    <cellStyle name="Примечание 4 8 2 3 2" xfId="6835"/>
    <cellStyle name="Примечание 4 8 2 4" xfId="5254"/>
    <cellStyle name="Примечание 4 8 3" xfId="2553"/>
    <cellStyle name="Примечание 4 8 3 2" xfId="4023"/>
    <cellStyle name="Примечание 4 8 3 2 2" xfId="6638"/>
    <cellStyle name="Примечание 4 8 3 3" xfId="5116"/>
    <cellStyle name="Примечание 4 8 3 3 2" xfId="6903"/>
    <cellStyle name="Примечание 4 8 3 4" xfId="5322"/>
    <cellStyle name="Примечание 4 8 4" xfId="3160"/>
    <cellStyle name="Примечание 4 8 4 2" xfId="5782"/>
    <cellStyle name="Примечание 4 8 5" xfId="4237"/>
    <cellStyle name="Примечание 4 8 5 2" xfId="6700"/>
    <cellStyle name="Примечание 4 8 6" xfId="3117"/>
    <cellStyle name="Примечание 4 9" xfId="1750"/>
    <cellStyle name="Примечание 4 9 2" xfId="3220"/>
    <cellStyle name="Примечание 4 9 2 2" xfId="5835"/>
    <cellStyle name="Примечание 4 9 3" xfId="4313"/>
    <cellStyle name="Примечание 4 9 3 2" xfId="6715"/>
    <cellStyle name="Примечание 4 9 4" xfId="5134"/>
    <cellStyle name="Примечание 5" xfId="236"/>
    <cellStyle name="Примечание 5 2" xfId="657"/>
    <cellStyle name="Примечание 5 2 2" xfId="839"/>
    <cellStyle name="Примечание 5 2 2 2" xfId="976"/>
    <cellStyle name="Примечание 5 2 2 2 2" xfId="2199"/>
    <cellStyle name="Примечание 5 2 2 2 2 2" xfId="3669"/>
    <cellStyle name="Примечание 5 2 2 2 2 2 2" xfId="6284"/>
    <cellStyle name="Примечание 5 2 2 2 2 3" xfId="4762"/>
    <cellStyle name="Примечание 5 2 2 2 2 3 2" xfId="6815"/>
    <cellStyle name="Примечание 5 2 2 2 2 4" xfId="5234"/>
    <cellStyle name="Примечание 5 2 2 2 3" xfId="2490"/>
    <cellStyle name="Примечание 5 2 2 2 3 2" xfId="3960"/>
    <cellStyle name="Примечание 5 2 2 2 3 2 2" xfId="6575"/>
    <cellStyle name="Примечание 5 2 2 2 3 3" xfId="5053"/>
    <cellStyle name="Примечание 5 2 2 2 3 3 2" xfId="6888"/>
    <cellStyle name="Примечание 5 2 2 2 3 4" xfId="5307"/>
    <cellStyle name="Примечание 5 2 2 2 4" xfId="3041"/>
    <cellStyle name="Примечание 5 2 2 2 4 2" xfId="5709"/>
    <cellStyle name="Примечание 5 2 2 2 5" xfId="4162"/>
    <cellStyle name="Примечание 5 2 2 2 5 2" xfId="6685"/>
    <cellStyle name="Примечание 5 2 2 2 6" xfId="3070"/>
    <cellStyle name="Примечание 5 2 2 3" xfId="2065"/>
    <cellStyle name="Примечание 5 2 2 3 2" xfId="3535"/>
    <cellStyle name="Примечание 5 2 2 3 2 2" xfId="6150"/>
    <cellStyle name="Примечание 5 2 2 3 3" xfId="4628"/>
    <cellStyle name="Примечание 5 2 2 3 3 2" xfId="6773"/>
    <cellStyle name="Примечание 5 2 2 3 4" xfId="5192"/>
    <cellStyle name="Примечание 5 2 2 4" xfId="2357"/>
    <cellStyle name="Примечание 5 2 2 4 2" xfId="3827"/>
    <cellStyle name="Примечание 5 2 2 4 2 2" xfId="6442"/>
    <cellStyle name="Примечание 5 2 2 4 3" xfId="4920"/>
    <cellStyle name="Примечание 5 2 2 4 3 2" xfId="6847"/>
    <cellStyle name="Примечание 5 2 2 4 4" xfId="5266"/>
    <cellStyle name="Примечание 5 2 2 5" xfId="2908"/>
    <cellStyle name="Примечание 5 2 2 5 2" xfId="5576"/>
    <cellStyle name="Примечание 5 2 2 6" xfId="3059"/>
    <cellStyle name="Примечание 5 2 2 6 2" xfId="5727"/>
    <cellStyle name="Примечание 5 2 2 7" xfId="3130"/>
    <cellStyle name="Примечание 5 2 3" xfId="907"/>
    <cellStyle name="Примечание 5 2 3 2" xfId="2130"/>
    <cellStyle name="Примечание 5 2 3 2 2" xfId="3600"/>
    <cellStyle name="Примечание 5 2 3 2 2 2" xfId="6215"/>
    <cellStyle name="Примечание 5 2 3 2 3" xfId="4693"/>
    <cellStyle name="Примечание 5 2 3 2 3 2" xfId="6794"/>
    <cellStyle name="Примечание 5 2 3 2 4" xfId="5213"/>
    <cellStyle name="Примечание 5 2 3 3" xfId="2421"/>
    <cellStyle name="Примечание 5 2 3 3 2" xfId="3891"/>
    <cellStyle name="Примечание 5 2 3 3 2 2" xfId="6506"/>
    <cellStyle name="Примечание 5 2 3 3 3" xfId="4984"/>
    <cellStyle name="Примечание 5 2 3 3 3 2" xfId="6867"/>
    <cellStyle name="Примечание 5 2 3 3 4" xfId="5286"/>
    <cellStyle name="Примечание 5 2 3 4" xfId="2972"/>
    <cellStyle name="Примечание 5 2 3 4 2" xfId="5640"/>
    <cellStyle name="Примечание 5 2 3 5" xfId="4093"/>
    <cellStyle name="Примечание 5 2 3 5 2" xfId="6664"/>
    <cellStyle name="Примечание 5 2 3 6" xfId="2768"/>
    <cellStyle name="Примечание 5 2 4" xfId="1958"/>
    <cellStyle name="Примечание 5 2 4 2" xfId="3428"/>
    <cellStyle name="Примечание 5 2 4 2 2" xfId="6043"/>
    <cellStyle name="Примечание 5 2 4 3" xfId="4521"/>
    <cellStyle name="Примечание 5 2 4 3 2" xfId="6749"/>
    <cellStyle name="Примечание 5 2 4 4" xfId="5168"/>
    <cellStyle name="Примечание 5 2 5" xfId="1744"/>
    <cellStyle name="Примечание 5 2 5 2" xfId="3214"/>
    <cellStyle name="Примечание 5 2 5 2 2" xfId="5829"/>
    <cellStyle name="Примечание 5 2 5 3" xfId="4307"/>
    <cellStyle name="Примечание 5 2 5 3 2" xfId="6714"/>
    <cellStyle name="Примечание 5 2 5 4" xfId="5133"/>
    <cellStyle name="Примечание 5 2 6" xfId="2584"/>
    <cellStyle name="Примечание 5 2 6 2" xfId="5361"/>
    <cellStyle name="Примечание 5 2 7" xfId="2862"/>
    <cellStyle name="Примечание 5 2 7 2" xfId="5530"/>
    <cellStyle name="Примечание 5 2 8" xfId="2751"/>
    <cellStyle name="Примечание 5 3" xfId="816"/>
    <cellStyle name="Примечание 5 3 2" xfId="942"/>
    <cellStyle name="Примечание 5 3 2 2" xfId="2165"/>
    <cellStyle name="Примечание 5 3 2 2 2" xfId="3635"/>
    <cellStyle name="Примечание 5 3 2 2 2 2" xfId="6250"/>
    <cellStyle name="Примечание 5 3 2 2 3" xfId="4728"/>
    <cellStyle name="Примечание 5 3 2 2 3 2" xfId="6805"/>
    <cellStyle name="Примечание 5 3 2 2 4" xfId="5224"/>
    <cellStyle name="Примечание 5 3 2 3" xfId="2456"/>
    <cellStyle name="Примечание 5 3 2 3 2" xfId="3926"/>
    <cellStyle name="Примечание 5 3 2 3 2 2" xfId="6541"/>
    <cellStyle name="Примечание 5 3 2 3 3" xfId="5019"/>
    <cellStyle name="Примечание 5 3 2 3 3 2" xfId="6878"/>
    <cellStyle name="Примечание 5 3 2 3 4" xfId="5297"/>
    <cellStyle name="Примечание 5 3 2 4" xfId="3007"/>
    <cellStyle name="Примечание 5 3 2 4 2" xfId="5675"/>
    <cellStyle name="Примечание 5 3 2 5" xfId="4128"/>
    <cellStyle name="Примечание 5 3 2 5 2" xfId="6675"/>
    <cellStyle name="Примечание 5 3 2 6" xfId="3078"/>
    <cellStyle name="Примечание 5 3 3" xfId="2042"/>
    <cellStyle name="Примечание 5 3 3 2" xfId="3512"/>
    <cellStyle name="Примечание 5 3 3 2 2" xfId="6127"/>
    <cellStyle name="Примечание 5 3 3 3" xfId="4605"/>
    <cellStyle name="Примечание 5 3 3 3 2" xfId="6766"/>
    <cellStyle name="Примечание 5 3 3 4" xfId="5185"/>
    <cellStyle name="Примечание 5 3 4" xfId="2334"/>
    <cellStyle name="Примечание 5 3 4 2" xfId="3804"/>
    <cellStyle name="Примечание 5 3 4 2 2" xfId="6419"/>
    <cellStyle name="Примечание 5 3 4 3" xfId="4897"/>
    <cellStyle name="Примечание 5 3 4 3 2" xfId="6840"/>
    <cellStyle name="Примечание 5 3 4 4" xfId="5259"/>
    <cellStyle name="Примечание 5 3 5" xfId="2885"/>
    <cellStyle name="Примечание 5 3 5 2" xfId="5553"/>
    <cellStyle name="Примечание 5 3 6" xfId="2773"/>
    <cellStyle name="Примечание 5 3 6 2" xfId="5469"/>
    <cellStyle name="Примечание 5 3 7" xfId="4269"/>
    <cellStyle name="Примечание 5 4" xfId="873"/>
    <cellStyle name="Примечание 5 4 2" xfId="2096"/>
    <cellStyle name="Примечание 5 4 2 2" xfId="3566"/>
    <cellStyle name="Примечание 5 4 2 2 2" xfId="6181"/>
    <cellStyle name="Примечание 5 4 2 3" xfId="4659"/>
    <cellStyle name="Примечание 5 4 2 3 2" xfId="6784"/>
    <cellStyle name="Примечание 5 4 2 4" xfId="5203"/>
    <cellStyle name="Примечание 5 4 3" xfId="2387"/>
    <cellStyle name="Примечание 5 4 3 2" xfId="3857"/>
    <cellStyle name="Примечание 5 4 3 2 2" xfId="6472"/>
    <cellStyle name="Примечание 5 4 3 3" xfId="4950"/>
    <cellStyle name="Примечание 5 4 3 3 2" xfId="6857"/>
    <cellStyle name="Примечание 5 4 3 4" xfId="5276"/>
    <cellStyle name="Примечание 5 4 4" xfId="2938"/>
    <cellStyle name="Примечание 5 4 4 2" xfId="5606"/>
    <cellStyle name="Примечание 5 4 5" xfId="4059"/>
    <cellStyle name="Примечание 5 4 5 2" xfId="6654"/>
    <cellStyle name="Примечание 5 4 6" xfId="2576"/>
    <cellStyle name="Примечание 5 5" xfId="1761"/>
    <cellStyle name="Примечание 5 5 2" xfId="3231"/>
    <cellStyle name="Примечание 5 5 2 2" xfId="5846"/>
    <cellStyle name="Примечание 5 5 3" xfId="4324"/>
    <cellStyle name="Примечание 5 5 3 2" xfId="6716"/>
    <cellStyle name="Примечание 5 5 4" xfId="5135"/>
    <cellStyle name="Примечание 5 6" xfId="1940"/>
    <cellStyle name="Примечание 5 6 2" xfId="3410"/>
    <cellStyle name="Примечание 5 6 2 2" xfId="6025"/>
    <cellStyle name="Примечание 5 6 3" xfId="4503"/>
    <cellStyle name="Примечание 5 6 3 2" xfId="6745"/>
    <cellStyle name="Примечание 5 6 4" xfId="5164"/>
    <cellStyle name="Примечание 5 7" xfId="2711"/>
    <cellStyle name="Примечание 5 7 2" xfId="5435"/>
    <cellStyle name="Примечание 5 8" xfId="2617"/>
    <cellStyle name="Примечание 5 8 2" xfId="5384"/>
    <cellStyle name="Примечание 5 9" xfId="4259"/>
    <cellStyle name="Примечание 6" xfId="265"/>
    <cellStyle name="Примечание 6 2" xfId="288"/>
    <cellStyle name="Примечание 6 2 2" xfId="847"/>
    <cellStyle name="Примечание 6 2 2 2" xfId="988"/>
    <cellStyle name="Примечание 6 2 2 2 2" xfId="2211"/>
    <cellStyle name="Примечание 6 2 2 2 2 2" xfId="3681"/>
    <cellStyle name="Примечание 6 2 2 2 2 2 2" xfId="6296"/>
    <cellStyle name="Примечание 6 2 2 2 2 3" xfId="4774"/>
    <cellStyle name="Примечание 6 2 2 2 2 3 2" xfId="6819"/>
    <cellStyle name="Примечание 6 2 2 2 2 4" xfId="5238"/>
    <cellStyle name="Примечание 6 2 2 2 3" xfId="2502"/>
    <cellStyle name="Примечание 6 2 2 2 3 2" xfId="3972"/>
    <cellStyle name="Примечание 6 2 2 2 3 2 2" xfId="6587"/>
    <cellStyle name="Примечание 6 2 2 2 3 3" xfId="5065"/>
    <cellStyle name="Примечание 6 2 2 2 3 3 2" xfId="6892"/>
    <cellStyle name="Примечание 6 2 2 2 3 4" xfId="5311"/>
    <cellStyle name="Примечание 6 2 2 2 4" xfId="3053"/>
    <cellStyle name="Примечание 6 2 2 2 4 2" xfId="5721"/>
    <cellStyle name="Примечание 6 2 2 2 5" xfId="4174"/>
    <cellStyle name="Примечание 6 2 2 2 5 2" xfId="6689"/>
    <cellStyle name="Примечание 6 2 2 2 6" xfId="3102"/>
    <cellStyle name="Примечание 6 2 2 3" xfId="2073"/>
    <cellStyle name="Примечание 6 2 2 3 2" xfId="3543"/>
    <cellStyle name="Примечание 6 2 2 3 2 2" xfId="6158"/>
    <cellStyle name="Примечание 6 2 2 3 3" xfId="4636"/>
    <cellStyle name="Примечание 6 2 2 3 3 2" xfId="6777"/>
    <cellStyle name="Примечание 6 2 2 3 4" xfId="5196"/>
    <cellStyle name="Примечание 6 2 2 4" xfId="2365"/>
    <cellStyle name="Примечание 6 2 2 4 2" xfId="3835"/>
    <cellStyle name="Примечание 6 2 2 4 2 2" xfId="6450"/>
    <cellStyle name="Примечание 6 2 2 4 3" xfId="4928"/>
    <cellStyle name="Примечание 6 2 2 4 3 2" xfId="6851"/>
    <cellStyle name="Примечание 6 2 2 4 4" xfId="5270"/>
    <cellStyle name="Примечание 6 2 2 5" xfId="2916"/>
    <cellStyle name="Примечание 6 2 2 5 2" xfId="5584"/>
    <cellStyle name="Примечание 6 2 2 6" xfId="4037"/>
    <cellStyle name="Примечание 6 2 2 6 2" xfId="6648"/>
    <cellStyle name="Примечание 6 2 2 7" xfId="2602"/>
    <cellStyle name="Примечание 6 2 3" xfId="919"/>
    <cellStyle name="Примечание 6 2 3 2" xfId="2142"/>
    <cellStyle name="Примечание 6 2 3 2 2" xfId="3612"/>
    <cellStyle name="Примечание 6 2 3 2 2 2" xfId="6227"/>
    <cellStyle name="Примечание 6 2 3 2 3" xfId="4705"/>
    <cellStyle name="Примечание 6 2 3 2 3 2" xfId="6798"/>
    <cellStyle name="Примечание 6 2 3 2 4" xfId="5217"/>
    <cellStyle name="Примечание 6 2 3 3" xfId="2433"/>
    <cellStyle name="Примечание 6 2 3 3 2" xfId="3903"/>
    <cellStyle name="Примечание 6 2 3 3 2 2" xfId="6518"/>
    <cellStyle name="Примечание 6 2 3 3 3" xfId="4996"/>
    <cellStyle name="Примечание 6 2 3 3 3 2" xfId="6871"/>
    <cellStyle name="Примечание 6 2 3 3 4" xfId="5290"/>
    <cellStyle name="Примечание 6 2 3 4" xfId="2984"/>
    <cellStyle name="Примечание 6 2 3 4 2" xfId="5652"/>
    <cellStyle name="Примечание 6 2 3 5" xfId="4105"/>
    <cellStyle name="Примечание 6 2 3 5 2" xfId="6668"/>
    <cellStyle name="Примечание 6 2 3 6" xfId="2778"/>
    <cellStyle name="Примечание 6 2 4" xfId="1806"/>
    <cellStyle name="Примечание 6 2 4 2" xfId="3276"/>
    <cellStyle name="Примечание 6 2 4 2 2" xfId="5891"/>
    <cellStyle name="Примечание 6 2 4 3" xfId="4369"/>
    <cellStyle name="Примечание 6 2 4 3 2" xfId="6725"/>
    <cellStyle name="Примечание 6 2 4 4" xfId="5144"/>
    <cellStyle name="Примечание 6 2 5" xfId="1941"/>
    <cellStyle name="Примечание 6 2 5 2" xfId="3411"/>
    <cellStyle name="Примечание 6 2 5 2 2" xfId="6026"/>
    <cellStyle name="Примечание 6 2 5 3" xfId="4504"/>
    <cellStyle name="Примечание 6 2 5 3 2" xfId="6746"/>
    <cellStyle name="Примечание 6 2 5 4" xfId="5165"/>
    <cellStyle name="Примечание 6 2 6" xfId="2718"/>
    <cellStyle name="Примечание 6 2 6 2" xfId="5439"/>
    <cellStyle name="Примечание 6 2 7" xfId="2721"/>
    <cellStyle name="Примечание 6 2 7 2" xfId="5442"/>
    <cellStyle name="Примечание 6 2 8" xfId="3068"/>
    <cellStyle name="Примечание 6 3" xfId="824"/>
    <cellStyle name="Примечание 6 3 2" xfId="954"/>
    <cellStyle name="Примечание 6 3 2 2" xfId="2177"/>
    <cellStyle name="Примечание 6 3 2 2 2" xfId="3647"/>
    <cellStyle name="Примечание 6 3 2 2 2 2" xfId="6262"/>
    <cellStyle name="Примечание 6 3 2 2 3" xfId="4740"/>
    <cellStyle name="Примечание 6 3 2 2 3 2" xfId="6809"/>
    <cellStyle name="Примечание 6 3 2 2 4" xfId="5228"/>
    <cellStyle name="Примечание 6 3 2 3" xfId="2468"/>
    <cellStyle name="Примечание 6 3 2 3 2" xfId="3938"/>
    <cellStyle name="Примечание 6 3 2 3 2 2" xfId="6553"/>
    <cellStyle name="Примечание 6 3 2 3 3" xfId="5031"/>
    <cellStyle name="Примечание 6 3 2 3 3 2" xfId="6882"/>
    <cellStyle name="Примечание 6 3 2 3 4" xfId="5301"/>
    <cellStyle name="Примечание 6 3 2 4" xfId="3019"/>
    <cellStyle name="Примечание 6 3 2 4 2" xfId="5687"/>
    <cellStyle name="Примечание 6 3 2 5" xfId="4140"/>
    <cellStyle name="Примечание 6 3 2 5 2" xfId="6679"/>
    <cellStyle name="Примечание 6 3 2 6" xfId="2608"/>
    <cellStyle name="Примечание 6 3 3" xfId="2050"/>
    <cellStyle name="Примечание 6 3 3 2" xfId="3520"/>
    <cellStyle name="Примечание 6 3 3 2 2" xfId="6135"/>
    <cellStyle name="Примечание 6 3 3 3" xfId="4613"/>
    <cellStyle name="Примечание 6 3 3 3 2" xfId="6770"/>
    <cellStyle name="Примечание 6 3 3 4" xfId="5189"/>
    <cellStyle name="Примечание 6 3 4" xfId="2342"/>
    <cellStyle name="Примечание 6 3 4 2" xfId="3812"/>
    <cellStyle name="Примечание 6 3 4 2 2" xfId="6427"/>
    <cellStyle name="Примечание 6 3 4 3" xfId="4905"/>
    <cellStyle name="Примечание 6 3 4 3 2" xfId="6844"/>
    <cellStyle name="Примечание 6 3 4 4" xfId="5263"/>
    <cellStyle name="Примечание 6 3 5" xfId="2893"/>
    <cellStyle name="Примечание 6 3 5 2" xfId="5561"/>
    <cellStyle name="Примечание 6 3 6" xfId="2827"/>
    <cellStyle name="Примечание 6 3 6 2" xfId="5506"/>
    <cellStyle name="Примечание 6 3 7" xfId="4266"/>
    <cellStyle name="Примечание 6 4" xfId="885"/>
    <cellStyle name="Примечание 6 4 2" xfId="2108"/>
    <cellStyle name="Примечание 6 4 2 2" xfId="3578"/>
    <cellStyle name="Примечание 6 4 2 2 2" xfId="6193"/>
    <cellStyle name="Примечание 6 4 2 3" xfId="4671"/>
    <cellStyle name="Примечание 6 4 2 3 2" xfId="6788"/>
    <cellStyle name="Примечание 6 4 2 4" xfId="5207"/>
    <cellStyle name="Примечание 6 4 3" xfId="2399"/>
    <cellStyle name="Примечание 6 4 3 2" xfId="3869"/>
    <cellStyle name="Примечание 6 4 3 2 2" xfId="6484"/>
    <cellStyle name="Примечание 6 4 3 3" xfId="4962"/>
    <cellStyle name="Примечание 6 4 3 3 2" xfId="6861"/>
    <cellStyle name="Примечание 6 4 3 4" xfId="5280"/>
    <cellStyle name="Примечание 6 4 4" xfId="2950"/>
    <cellStyle name="Примечание 6 4 4 2" xfId="5618"/>
    <cellStyle name="Примечание 6 4 5" xfId="4071"/>
    <cellStyle name="Примечание 6 4 5 2" xfId="6658"/>
    <cellStyle name="Примечание 6 4 6" xfId="4265"/>
    <cellStyle name="Примечание 6 5" xfId="1783"/>
    <cellStyle name="Примечание 6 5 2" xfId="3253"/>
    <cellStyle name="Примечание 6 5 2 2" xfId="5868"/>
    <cellStyle name="Примечание 6 5 3" xfId="4346"/>
    <cellStyle name="Примечание 6 5 3 2" xfId="6720"/>
    <cellStyle name="Примечание 6 5 4" xfId="5139"/>
    <cellStyle name="Примечание 6 6" xfId="1865"/>
    <cellStyle name="Примечание 6 6 2" xfId="3335"/>
    <cellStyle name="Примечание 6 6 2 2" xfId="5950"/>
    <cellStyle name="Примечание 6 6 3" xfId="4428"/>
    <cellStyle name="Примечание 6 6 3 2" xfId="6739"/>
    <cellStyle name="Примечание 6 6 4" xfId="5158"/>
    <cellStyle name="Примечание 6 7" xfId="2589"/>
    <cellStyle name="Примечание 6 7 2" xfId="5365"/>
    <cellStyle name="Примечание 6 8" xfId="2785"/>
    <cellStyle name="Примечание 6 8 2" xfId="5477"/>
    <cellStyle name="Примечание 6 9" xfId="2574"/>
    <cellStyle name="Примечание 7" xfId="292"/>
    <cellStyle name="Примечание 7 2" xfId="825"/>
    <cellStyle name="Примечание 7 2 2" xfId="959"/>
    <cellStyle name="Примечание 7 2 2 2" xfId="2182"/>
    <cellStyle name="Примечание 7 2 2 2 2" xfId="3652"/>
    <cellStyle name="Примечание 7 2 2 2 2 2" xfId="6267"/>
    <cellStyle name="Примечание 7 2 2 2 3" xfId="4745"/>
    <cellStyle name="Примечание 7 2 2 2 3 2" xfId="6810"/>
    <cellStyle name="Примечание 7 2 2 2 4" xfId="5229"/>
    <cellStyle name="Примечание 7 2 2 3" xfId="2473"/>
    <cellStyle name="Примечание 7 2 2 3 2" xfId="3943"/>
    <cellStyle name="Примечание 7 2 2 3 2 2" xfId="6558"/>
    <cellStyle name="Примечание 7 2 2 3 3" xfId="5036"/>
    <cellStyle name="Примечание 7 2 2 3 3 2" xfId="6883"/>
    <cellStyle name="Примечание 7 2 2 3 4" xfId="5302"/>
    <cellStyle name="Примечание 7 2 2 4" xfId="3024"/>
    <cellStyle name="Примечание 7 2 2 4 2" xfId="5692"/>
    <cellStyle name="Примечание 7 2 2 5" xfId="4145"/>
    <cellStyle name="Примечание 7 2 2 5 2" xfId="6680"/>
    <cellStyle name="Примечание 7 2 2 6" xfId="1277"/>
    <cellStyle name="Примечание 7 2 3" xfId="2051"/>
    <cellStyle name="Примечание 7 2 3 2" xfId="3521"/>
    <cellStyle name="Примечание 7 2 3 2 2" xfId="6136"/>
    <cellStyle name="Примечание 7 2 3 3" xfId="4614"/>
    <cellStyle name="Примечание 7 2 3 3 2" xfId="6771"/>
    <cellStyle name="Примечание 7 2 3 4" xfId="5190"/>
    <cellStyle name="Примечание 7 2 4" xfId="2343"/>
    <cellStyle name="Примечание 7 2 4 2" xfId="3813"/>
    <cellStyle name="Примечание 7 2 4 2 2" xfId="6428"/>
    <cellStyle name="Примечание 7 2 4 3" xfId="4906"/>
    <cellStyle name="Примечание 7 2 4 3 2" xfId="6845"/>
    <cellStyle name="Примечание 7 2 4 4" xfId="5264"/>
    <cellStyle name="Примечание 7 2 5" xfId="2894"/>
    <cellStyle name="Примечание 7 2 5 2" xfId="5562"/>
    <cellStyle name="Примечание 7 2 6" xfId="2651"/>
    <cellStyle name="Примечание 7 2 6 2" xfId="5402"/>
    <cellStyle name="Примечание 7 2 7" xfId="2566"/>
    <cellStyle name="Примечание 7 3" xfId="890"/>
    <cellStyle name="Примечание 7 3 2" xfId="2113"/>
    <cellStyle name="Примечание 7 3 2 2" xfId="3583"/>
    <cellStyle name="Примечание 7 3 2 2 2" xfId="6198"/>
    <cellStyle name="Примечание 7 3 2 3" xfId="4676"/>
    <cellStyle name="Примечание 7 3 2 3 2" xfId="6789"/>
    <cellStyle name="Примечание 7 3 2 4" xfId="5208"/>
    <cellStyle name="Примечание 7 3 3" xfId="2404"/>
    <cellStyle name="Примечание 7 3 3 2" xfId="3874"/>
    <cellStyle name="Примечание 7 3 3 2 2" xfId="6489"/>
    <cellStyle name="Примечание 7 3 3 3" xfId="4967"/>
    <cellStyle name="Примечание 7 3 3 3 2" xfId="6862"/>
    <cellStyle name="Примечание 7 3 3 4" xfId="5281"/>
    <cellStyle name="Примечание 7 3 4" xfId="2955"/>
    <cellStyle name="Примечание 7 3 4 2" xfId="5623"/>
    <cellStyle name="Примечание 7 3 5" xfId="4076"/>
    <cellStyle name="Примечание 7 3 5 2" xfId="6659"/>
    <cellStyle name="Примечание 7 3 6" xfId="3173"/>
    <cellStyle name="Примечание 7 4" xfId="1810"/>
    <cellStyle name="Примечание 7 4 2" xfId="3280"/>
    <cellStyle name="Примечание 7 4 2 2" xfId="5895"/>
    <cellStyle name="Примечание 7 4 3" xfId="4373"/>
    <cellStyle name="Примечание 7 4 3 2" xfId="6727"/>
    <cellStyle name="Примечание 7 4 4" xfId="5146"/>
    <cellStyle name="Примечание 7 5" xfId="1992"/>
    <cellStyle name="Примечание 7 5 2" xfId="3462"/>
    <cellStyle name="Примечание 7 5 2 2" xfId="6077"/>
    <cellStyle name="Примечание 7 5 3" xfId="4555"/>
    <cellStyle name="Примечание 7 5 3 2" xfId="6755"/>
    <cellStyle name="Примечание 7 5 4" xfId="5174"/>
    <cellStyle name="Примечание 7 6" xfId="2852"/>
    <cellStyle name="Примечание 7 6 2" xfId="5524"/>
    <cellStyle name="Примечание 7 7" xfId="3128"/>
    <cellStyle name="Примечание 7 7 2" xfId="5755"/>
    <cellStyle name="Примечание 7 8" xfId="2701"/>
    <cellStyle name="Примечание 8" xfId="345"/>
    <cellStyle name="Примечание 8 2" xfId="920"/>
    <cellStyle name="Примечание 8 2 2" xfId="2143"/>
    <cellStyle name="Примечание 8 2 2 2" xfId="3613"/>
    <cellStyle name="Примечание 8 2 2 2 2" xfId="6228"/>
    <cellStyle name="Примечание 8 2 2 3" xfId="4706"/>
    <cellStyle name="Примечание 8 2 2 3 2" xfId="6799"/>
    <cellStyle name="Примечание 8 2 2 4" xfId="5218"/>
    <cellStyle name="Примечание 8 2 3" xfId="2434"/>
    <cellStyle name="Примечание 8 2 3 2" xfId="3904"/>
    <cellStyle name="Примечание 8 2 3 2 2" xfId="6519"/>
    <cellStyle name="Примечание 8 2 3 3" xfId="4997"/>
    <cellStyle name="Примечание 8 2 3 3 2" xfId="6872"/>
    <cellStyle name="Примечание 8 2 3 4" xfId="5291"/>
    <cellStyle name="Примечание 8 2 4" xfId="2985"/>
    <cellStyle name="Примечание 8 2 4 2" xfId="5653"/>
    <cellStyle name="Примечание 8 2 5" xfId="4106"/>
    <cellStyle name="Примечание 8 2 5 2" xfId="6669"/>
    <cellStyle name="Примечание 8 2 6" xfId="3134"/>
    <cellStyle name="Примечание 8 3" xfId="1832"/>
    <cellStyle name="Примечание 8 3 2" xfId="3302"/>
    <cellStyle name="Примечание 8 3 2 2" xfId="5917"/>
    <cellStyle name="Примечание 8 3 3" xfId="4395"/>
    <cellStyle name="Примечание 8 3 3 2" xfId="6733"/>
    <cellStyle name="Примечание 8 3 4" xfId="5152"/>
    <cellStyle name="Примечание 8 4" xfId="2002"/>
    <cellStyle name="Примечание 8 4 2" xfId="3472"/>
    <cellStyle name="Примечание 8 4 2 2" xfId="6087"/>
    <cellStyle name="Примечание 8 4 3" xfId="4565"/>
    <cellStyle name="Примечание 8 4 3 2" xfId="6756"/>
    <cellStyle name="Примечание 8 4 4" xfId="5175"/>
    <cellStyle name="Примечание 8 5" xfId="2865"/>
    <cellStyle name="Примечание 8 5 2" xfId="5533"/>
    <cellStyle name="Примечание 8 6" xfId="2652"/>
    <cellStyle name="Примечание 8 6 2" xfId="5403"/>
    <cellStyle name="Примечание 8 7" xfId="2813"/>
    <cellStyle name="Примечание 9" xfId="407"/>
    <cellStyle name="Примечание 9 2" xfId="925"/>
    <cellStyle name="Примечание 9 2 2" xfId="2148"/>
    <cellStyle name="Примечание 9 2 2 2" xfId="3618"/>
    <cellStyle name="Примечание 9 2 2 2 2" xfId="6233"/>
    <cellStyle name="Примечание 9 2 2 3" xfId="4711"/>
    <cellStyle name="Примечание 9 2 2 3 2" xfId="6800"/>
    <cellStyle name="Примечание 9 2 2 4" xfId="5219"/>
    <cellStyle name="Примечание 9 2 3" xfId="2439"/>
    <cellStyle name="Примечание 9 2 3 2" xfId="3909"/>
    <cellStyle name="Примечание 9 2 3 2 2" xfId="6524"/>
    <cellStyle name="Примечание 9 2 3 3" xfId="5002"/>
    <cellStyle name="Примечание 9 2 3 3 2" xfId="6873"/>
    <cellStyle name="Примечание 9 2 3 4" xfId="5292"/>
    <cellStyle name="Примечание 9 2 4" xfId="2990"/>
    <cellStyle name="Примечание 9 2 4 2" xfId="5658"/>
    <cellStyle name="Примечание 9 2 5" xfId="4111"/>
    <cellStyle name="Примечание 9 2 5 2" xfId="6670"/>
    <cellStyle name="Примечание 9 2 6" xfId="4182"/>
    <cellStyle name="Примечание 9 3" xfId="1851"/>
    <cellStyle name="Примечание 9 3 2" xfId="3321"/>
    <cellStyle name="Примечание 9 3 2 2" xfId="5936"/>
    <cellStyle name="Примечание 9 3 3" xfId="4414"/>
    <cellStyle name="Примечание 9 3 3 2" xfId="6737"/>
    <cellStyle name="Примечание 9 3 4" xfId="5156"/>
    <cellStyle name="Примечание 9 4" xfId="1874"/>
    <cellStyle name="Примечание 9 4 2" xfId="3344"/>
    <cellStyle name="Примечание 9 4 2 2" xfId="5959"/>
    <cellStyle name="Примечание 9 4 3" xfId="4437"/>
    <cellStyle name="Примечание 9 4 3 2" xfId="6740"/>
    <cellStyle name="Примечание 9 4 4" xfId="5159"/>
    <cellStyle name="Примечание 9 5" xfId="1559"/>
    <cellStyle name="Примечание 9 5 2" xfId="5342"/>
    <cellStyle name="Примечание 9 6" xfId="1316"/>
    <cellStyle name="Примечание 9 6 2" xfId="5335"/>
    <cellStyle name="Примечание 9 7" xfId="2615"/>
    <cellStyle name="Связанная ячейка" xfId="80" builtinId="24" customBuiltin="1"/>
    <cellStyle name="Связанная ячейка 10" xfId="1027"/>
    <cellStyle name="Связанная ячейка 11" xfId="1271"/>
    <cellStyle name="Связанная ячейка 2" xfId="81"/>
    <cellStyle name="Связанная ячейка 3" xfId="141"/>
    <cellStyle name="Связанная ячейка 4" xfId="185"/>
    <cellStyle name="Связанная ячейка 5" xfId="237"/>
    <cellStyle name="Связанная ячейка 6" xfId="346"/>
    <cellStyle name="Связанная ячейка 7" xfId="408"/>
    <cellStyle name="Связанная ячейка 8" xfId="542"/>
    <cellStyle name="Связанная ячейка 9" xfId="651"/>
    <cellStyle name="Текст предупреждения" xfId="82" builtinId="11" customBuiltin="1"/>
    <cellStyle name="Текст предупреждения 10" xfId="1028"/>
    <cellStyle name="Текст предупреждения 11" xfId="1272"/>
    <cellStyle name="Текст предупреждения 2" xfId="83"/>
    <cellStyle name="Текст предупреждения 3" xfId="142"/>
    <cellStyle name="Текст предупреждения 4" xfId="186"/>
    <cellStyle name="Текст предупреждения 5" xfId="238"/>
    <cellStyle name="Текст предупреждения 6" xfId="347"/>
    <cellStyle name="Текст предупреждения 7" xfId="409"/>
    <cellStyle name="Текст предупреждения 8" xfId="543"/>
    <cellStyle name="Текст предупреждения 9" xfId="652"/>
    <cellStyle name="Хороший" xfId="84" builtinId="26" customBuiltin="1"/>
    <cellStyle name="Хороший 10" xfId="1029"/>
    <cellStyle name="Хороший 11" xfId="1273"/>
    <cellStyle name="Хороший 2" xfId="85"/>
    <cellStyle name="Хороший 3" xfId="143"/>
    <cellStyle name="Хороший 4" xfId="187"/>
    <cellStyle name="Хороший 5" xfId="239"/>
    <cellStyle name="Хороший 6" xfId="348"/>
    <cellStyle name="Хороший 7" xfId="410"/>
    <cellStyle name="Хороший 8" xfId="544"/>
    <cellStyle name="Хороший 9" xfId="653"/>
  </cellStyles>
  <dxfs count="23">
    <dxf>
      <font>
        <color auto="1"/>
      </font>
    </dxf>
    <dxf>
      <font>
        <color theme="0" tint="-0.34998626667073579"/>
      </font>
    </dxf>
    <dxf>
      <font>
        <color theme="0" tint="-0.24994659260841701"/>
      </font>
    </dxf>
    <dxf>
      <font>
        <color theme="0"/>
      </font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color theme="0" tint="-0.24994659260841701"/>
      </font>
    </dxf>
    <dxf>
      <font>
        <color theme="0" tint="-0.34998626667073579"/>
      </font>
    </dxf>
    <dxf>
      <font>
        <color theme="0" tint="-0.24994659260841701"/>
      </font>
    </dxf>
    <dxf>
      <font>
        <color theme="0"/>
      </font>
    </dxf>
    <dxf>
      <font>
        <color theme="0" tint="-0.24994659260841701"/>
      </font>
    </dxf>
    <dxf>
      <font>
        <color theme="0" tint="-0.34998626667073579"/>
      </font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font>
        <color theme="1"/>
      </font>
    </dxf>
    <dxf>
      <font>
        <color theme="3" tint="0.39994506668294322"/>
      </font>
    </dxf>
    <dxf>
      <fill>
        <patternFill>
          <bgColor theme="3" tint="0.39994506668294322"/>
        </patternFill>
      </fill>
    </dxf>
    <dxf>
      <fill>
        <patternFill>
          <bgColor rgb="FF00B0F0"/>
        </patternFill>
      </fill>
    </dxf>
    <dxf>
      <fill>
        <patternFill>
          <bgColor theme="3" tint="0.79998168889431442"/>
        </patternFill>
      </fill>
    </dxf>
    <dxf>
      <fill>
        <patternFill>
          <bgColor theme="4" tint="-0.24994659260841701"/>
        </patternFill>
      </fill>
    </dxf>
    <dxf>
      <fill>
        <patternFill>
          <bgColor theme="3" tint="0.59996337778862885"/>
        </patternFill>
      </fill>
    </dxf>
  </dxfs>
  <tableStyles count="0" defaultTableStyle="TableStyleMedium2" defaultPivotStyle="PivotStyleLight16"/>
  <colors>
    <mruColors>
      <color rgb="FFFF3300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07"/>
  <sheetViews>
    <sheetView topLeftCell="A12" workbookViewId="0">
      <selection activeCell="N109" sqref="N109"/>
    </sheetView>
  </sheetViews>
  <sheetFormatPr defaultRowHeight="15.75" outlineLevelRow="1" outlineLevelCol="1"/>
  <cols>
    <col min="1" max="1" width="6.7109375" style="2" customWidth="1"/>
    <col min="2" max="2" width="27.28515625" style="2" customWidth="1"/>
    <col min="3" max="3" width="16" style="9" customWidth="1" outlineLevel="1"/>
    <col min="4" max="4" width="5.28515625" style="25" customWidth="1" outlineLevel="1"/>
    <col min="5" max="12" width="5.7109375" style="138" customWidth="1" outlineLevel="1"/>
    <col min="13" max="13" width="7.5703125" style="2" customWidth="1" outlineLevel="1"/>
    <col min="14" max="14" width="9.140625" style="2" customWidth="1" outlineLevel="1"/>
    <col min="15" max="15" width="8.42578125" style="2" customWidth="1" outlineLevel="1"/>
    <col min="16" max="16" width="9.140625" customWidth="1"/>
  </cols>
  <sheetData>
    <row r="1" spans="1:18" ht="21" customHeight="1">
      <c r="A1" s="280" t="s">
        <v>44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280"/>
    </row>
    <row r="2" spans="1:18" ht="15" customHeight="1">
      <c r="A2" s="284" t="s">
        <v>16</v>
      </c>
      <c r="B2" s="277" t="s">
        <v>0</v>
      </c>
      <c r="C2" s="286" t="s">
        <v>1</v>
      </c>
      <c r="D2" s="288" t="s">
        <v>2</v>
      </c>
      <c r="E2" s="281" t="s">
        <v>3</v>
      </c>
      <c r="F2" s="282"/>
      <c r="G2" s="282"/>
      <c r="H2" s="282"/>
      <c r="I2" s="282"/>
      <c r="J2" s="282"/>
      <c r="K2" s="282"/>
      <c r="L2" s="283"/>
      <c r="M2" s="277" t="s">
        <v>4</v>
      </c>
      <c r="N2" s="275" t="s">
        <v>84</v>
      </c>
      <c r="O2" s="275" t="s">
        <v>80</v>
      </c>
      <c r="P2" s="275" t="s">
        <v>85</v>
      </c>
    </row>
    <row r="3" spans="1:18" ht="27.75" customHeight="1">
      <c r="A3" s="285"/>
      <c r="B3" s="278"/>
      <c r="C3" s="287"/>
      <c r="D3" s="289"/>
      <c r="E3" s="140">
        <v>1</v>
      </c>
      <c r="F3" s="140">
        <v>2</v>
      </c>
      <c r="G3" s="140">
        <v>3</v>
      </c>
      <c r="H3" s="137">
        <v>4</v>
      </c>
      <c r="I3" s="137">
        <v>5</v>
      </c>
      <c r="J3" s="137">
        <v>6</v>
      </c>
      <c r="K3" s="137">
        <v>7</v>
      </c>
      <c r="L3" s="137">
        <v>8</v>
      </c>
      <c r="M3" s="278"/>
      <c r="N3" s="276"/>
      <c r="O3" s="279"/>
      <c r="P3" s="276"/>
    </row>
    <row r="4" spans="1:18">
      <c r="A4" s="56">
        <v>1</v>
      </c>
      <c r="B4" s="139" t="s">
        <v>112</v>
      </c>
      <c r="C4" s="122" t="s">
        <v>77</v>
      </c>
      <c r="D4" s="110">
        <v>3</v>
      </c>
      <c r="E4" s="7">
        <v>218</v>
      </c>
      <c r="F4" s="7">
        <v>207</v>
      </c>
      <c r="G4" s="7">
        <v>261</v>
      </c>
      <c r="H4" s="7">
        <v>233</v>
      </c>
      <c r="I4" s="36">
        <v>234</v>
      </c>
      <c r="J4" s="36">
        <v>182</v>
      </c>
      <c r="K4" s="36">
        <v>190</v>
      </c>
      <c r="L4" s="36">
        <v>223</v>
      </c>
      <c r="M4" s="11">
        <f t="shared" ref="M4:M39" si="0">SUM(E4:L4)+COUNT(E4:L4)*D4</f>
        <v>1772</v>
      </c>
      <c r="N4" s="6">
        <f t="shared" ref="N4:N39" si="1">M4/(COUNT(E4:L4))</f>
        <v>221.5</v>
      </c>
      <c r="O4" s="57">
        <f t="shared" ref="O4:O39" si="2">M4-$M$15</f>
        <v>225</v>
      </c>
      <c r="P4" s="59">
        <f t="shared" ref="P4:P39" si="3">AVERAGE(E4:L4)</f>
        <v>218.5</v>
      </c>
      <c r="R4" t="s">
        <v>97</v>
      </c>
    </row>
    <row r="5" spans="1:18">
      <c r="A5" s="56">
        <v>2</v>
      </c>
      <c r="B5" s="120" t="s">
        <v>153</v>
      </c>
      <c r="C5" s="83" t="s">
        <v>77</v>
      </c>
      <c r="D5" s="84">
        <v>2</v>
      </c>
      <c r="E5" s="7">
        <v>290</v>
      </c>
      <c r="F5" s="60">
        <v>158</v>
      </c>
      <c r="G5" s="60">
        <v>191</v>
      </c>
      <c r="H5" s="7">
        <v>234</v>
      </c>
      <c r="I5" s="36">
        <v>167</v>
      </c>
      <c r="J5" s="36">
        <v>235</v>
      </c>
      <c r="K5" s="36">
        <v>244</v>
      </c>
      <c r="L5" s="36">
        <v>221</v>
      </c>
      <c r="M5" s="11">
        <f t="shared" si="0"/>
        <v>1756</v>
      </c>
      <c r="N5" s="51">
        <f t="shared" si="1"/>
        <v>219.5</v>
      </c>
      <c r="O5" s="57">
        <f t="shared" si="2"/>
        <v>209</v>
      </c>
      <c r="P5" s="59">
        <f t="shared" si="3"/>
        <v>217.5</v>
      </c>
      <c r="R5" t="s">
        <v>91</v>
      </c>
    </row>
    <row r="6" spans="1:18">
      <c r="A6" s="56">
        <v>3</v>
      </c>
      <c r="B6" s="72" t="s">
        <v>73</v>
      </c>
      <c r="C6" s="118" t="s">
        <v>5</v>
      </c>
      <c r="D6" s="110">
        <v>9</v>
      </c>
      <c r="E6" s="7">
        <v>204</v>
      </c>
      <c r="F6" s="7">
        <v>209</v>
      </c>
      <c r="G6" s="7">
        <v>170</v>
      </c>
      <c r="H6" s="7">
        <v>221</v>
      </c>
      <c r="I6" s="36">
        <v>211</v>
      </c>
      <c r="J6" s="36">
        <v>235</v>
      </c>
      <c r="K6" s="36">
        <v>246</v>
      </c>
      <c r="L6" s="36">
        <v>164</v>
      </c>
      <c r="M6" s="11">
        <f t="shared" si="0"/>
        <v>1732</v>
      </c>
      <c r="N6" s="51">
        <f t="shared" si="1"/>
        <v>216.5</v>
      </c>
      <c r="O6" s="57">
        <f t="shared" si="2"/>
        <v>185</v>
      </c>
      <c r="P6" s="59">
        <f t="shared" si="3"/>
        <v>207.5</v>
      </c>
      <c r="R6" t="s">
        <v>89</v>
      </c>
    </row>
    <row r="7" spans="1:18">
      <c r="A7" s="56">
        <v>4</v>
      </c>
      <c r="B7" s="95" t="s">
        <v>67</v>
      </c>
      <c r="C7" s="118" t="s">
        <v>77</v>
      </c>
      <c r="D7" s="110">
        <v>10</v>
      </c>
      <c r="E7" s="7">
        <v>248</v>
      </c>
      <c r="F7" s="7">
        <v>180</v>
      </c>
      <c r="G7" s="7">
        <v>210</v>
      </c>
      <c r="H7" s="60">
        <v>212</v>
      </c>
      <c r="I7" s="60">
        <v>188</v>
      </c>
      <c r="J7" s="60">
        <v>167</v>
      </c>
      <c r="K7" s="60">
        <v>164</v>
      </c>
      <c r="L7" s="60">
        <v>183</v>
      </c>
      <c r="M7" s="11">
        <f t="shared" si="0"/>
        <v>1632</v>
      </c>
      <c r="N7" s="51">
        <f t="shared" si="1"/>
        <v>204</v>
      </c>
      <c r="O7" s="57">
        <f t="shared" si="2"/>
        <v>85</v>
      </c>
      <c r="P7" s="59">
        <f t="shared" si="3"/>
        <v>194</v>
      </c>
      <c r="R7" t="s">
        <v>82</v>
      </c>
    </row>
    <row r="8" spans="1:18">
      <c r="A8" s="56">
        <v>5</v>
      </c>
      <c r="B8" s="72" t="s">
        <v>26</v>
      </c>
      <c r="C8" s="116" t="s">
        <v>5</v>
      </c>
      <c r="D8" s="110">
        <v>12</v>
      </c>
      <c r="E8" s="7">
        <v>178</v>
      </c>
      <c r="F8" s="7">
        <v>133</v>
      </c>
      <c r="G8" s="7">
        <v>221</v>
      </c>
      <c r="H8" s="60">
        <v>194</v>
      </c>
      <c r="I8" s="60">
        <v>223</v>
      </c>
      <c r="J8" s="60">
        <v>189</v>
      </c>
      <c r="K8" s="60">
        <v>155</v>
      </c>
      <c r="L8" s="60">
        <v>213</v>
      </c>
      <c r="M8" s="11">
        <f t="shared" si="0"/>
        <v>1602</v>
      </c>
      <c r="N8" s="51">
        <f t="shared" si="1"/>
        <v>200.25</v>
      </c>
      <c r="O8" s="57">
        <f t="shared" si="2"/>
        <v>55</v>
      </c>
      <c r="P8" s="59">
        <f t="shared" si="3"/>
        <v>188.25</v>
      </c>
      <c r="R8" t="s">
        <v>157</v>
      </c>
    </row>
    <row r="9" spans="1:18">
      <c r="A9" s="56">
        <v>6</v>
      </c>
      <c r="B9" s="72" t="s">
        <v>129</v>
      </c>
      <c r="C9" s="118" t="s">
        <v>6</v>
      </c>
      <c r="D9" s="110">
        <v>21</v>
      </c>
      <c r="E9" s="60">
        <v>184</v>
      </c>
      <c r="F9" s="60">
        <v>143</v>
      </c>
      <c r="G9" s="60">
        <v>177</v>
      </c>
      <c r="H9" s="7">
        <v>181</v>
      </c>
      <c r="I9" s="36">
        <v>207</v>
      </c>
      <c r="J9" s="36">
        <v>170</v>
      </c>
      <c r="K9" s="36">
        <v>183</v>
      </c>
      <c r="L9" s="36">
        <v>177</v>
      </c>
      <c r="M9" s="11">
        <f t="shared" si="0"/>
        <v>1590</v>
      </c>
      <c r="N9" s="51">
        <f t="shared" si="1"/>
        <v>198.75</v>
      </c>
      <c r="O9" s="57">
        <f t="shared" si="2"/>
        <v>43</v>
      </c>
      <c r="P9" s="59">
        <f t="shared" si="3"/>
        <v>177.75</v>
      </c>
      <c r="R9" s="30" t="s">
        <v>83</v>
      </c>
    </row>
    <row r="10" spans="1:18">
      <c r="A10" s="56">
        <v>7</v>
      </c>
      <c r="B10" s="72" t="s">
        <v>63</v>
      </c>
      <c r="C10" s="116" t="s">
        <v>6</v>
      </c>
      <c r="D10" s="110">
        <v>11</v>
      </c>
      <c r="E10" s="7">
        <v>212</v>
      </c>
      <c r="F10" s="60">
        <v>196</v>
      </c>
      <c r="G10" s="60">
        <v>197</v>
      </c>
      <c r="H10" s="7">
        <v>202</v>
      </c>
      <c r="I10" s="36">
        <v>191</v>
      </c>
      <c r="J10" s="36">
        <v>170</v>
      </c>
      <c r="K10" s="36">
        <v>184</v>
      </c>
      <c r="L10" s="36">
        <v>148</v>
      </c>
      <c r="M10" s="11">
        <f t="shared" si="0"/>
        <v>1588</v>
      </c>
      <c r="N10" s="51">
        <f t="shared" si="1"/>
        <v>198.5</v>
      </c>
      <c r="O10" s="57">
        <f t="shared" si="2"/>
        <v>41</v>
      </c>
      <c r="P10" s="59">
        <f t="shared" si="3"/>
        <v>187.5</v>
      </c>
      <c r="R10" t="s">
        <v>159</v>
      </c>
    </row>
    <row r="11" spans="1:18">
      <c r="A11" s="56">
        <v>8</v>
      </c>
      <c r="B11" s="95" t="s">
        <v>96</v>
      </c>
      <c r="C11" s="116" t="s">
        <v>77</v>
      </c>
      <c r="D11" s="110">
        <v>13</v>
      </c>
      <c r="E11" s="7">
        <v>166</v>
      </c>
      <c r="F11" s="7">
        <v>191</v>
      </c>
      <c r="G11" s="7">
        <v>203</v>
      </c>
      <c r="H11" s="60">
        <v>212</v>
      </c>
      <c r="I11" s="60">
        <v>163</v>
      </c>
      <c r="J11" s="60">
        <v>174</v>
      </c>
      <c r="K11" s="60">
        <v>237</v>
      </c>
      <c r="L11" s="60">
        <v>136</v>
      </c>
      <c r="M11" s="11">
        <f t="shared" si="0"/>
        <v>1586</v>
      </c>
      <c r="N11" s="51">
        <f t="shared" si="1"/>
        <v>198.25</v>
      </c>
      <c r="O11" s="57">
        <f t="shared" si="2"/>
        <v>39</v>
      </c>
      <c r="P11" s="59">
        <f t="shared" si="3"/>
        <v>185.25</v>
      </c>
      <c r="R11" s="135" t="s">
        <v>92</v>
      </c>
    </row>
    <row r="12" spans="1:18">
      <c r="A12" s="56">
        <v>9</v>
      </c>
      <c r="B12" s="78" t="s">
        <v>152</v>
      </c>
      <c r="C12" s="83" t="s">
        <v>77</v>
      </c>
      <c r="D12" s="84">
        <v>5</v>
      </c>
      <c r="E12" s="7">
        <v>193</v>
      </c>
      <c r="F12" s="60">
        <v>222</v>
      </c>
      <c r="G12" s="60">
        <v>223</v>
      </c>
      <c r="H12" s="60">
        <v>155</v>
      </c>
      <c r="I12" s="60">
        <v>152</v>
      </c>
      <c r="J12" s="60">
        <v>177</v>
      </c>
      <c r="K12" s="60">
        <v>197</v>
      </c>
      <c r="L12" s="60">
        <v>223</v>
      </c>
      <c r="M12" s="11">
        <f t="shared" si="0"/>
        <v>1582</v>
      </c>
      <c r="N12" s="51">
        <f t="shared" si="1"/>
        <v>197.75</v>
      </c>
      <c r="O12" s="57">
        <f t="shared" si="2"/>
        <v>35</v>
      </c>
      <c r="P12" s="59">
        <f t="shared" si="3"/>
        <v>192.75</v>
      </c>
    </row>
    <row r="13" spans="1:18">
      <c r="A13" s="56">
        <v>10</v>
      </c>
      <c r="B13" s="97" t="s">
        <v>56</v>
      </c>
      <c r="C13" s="116" t="s">
        <v>6</v>
      </c>
      <c r="D13" s="110">
        <v>16</v>
      </c>
      <c r="E13" s="7">
        <v>158</v>
      </c>
      <c r="F13" s="7">
        <v>173</v>
      </c>
      <c r="G13" s="7">
        <v>190</v>
      </c>
      <c r="H13" s="7">
        <v>196</v>
      </c>
      <c r="I13" s="36">
        <v>182</v>
      </c>
      <c r="J13" s="36">
        <v>188</v>
      </c>
      <c r="K13" s="36">
        <v>185</v>
      </c>
      <c r="L13" s="36">
        <v>172</v>
      </c>
      <c r="M13" s="11">
        <f t="shared" si="0"/>
        <v>1572</v>
      </c>
      <c r="N13" s="51">
        <f t="shared" si="1"/>
        <v>196.5</v>
      </c>
      <c r="O13" s="57">
        <f t="shared" si="2"/>
        <v>25</v>
      </c>
      <c r="P13" s="59">
        <f t="shared" si="3"/>
        <v>180.5</v>
      </c>
    </row>
    <row r="14" spans="1:18">
      <c r="A14" s="56">
        <v>11</v>
      </c>
      <c r="B14" s="76" t="s">
        <v>120</v>
      </c>
      <c r="C14" s="118" t="s">
        <v>6</v>
      </c>
      <c r="D14" s="113">
        <v>50</v>
      </c>
      <c r="E14" s="7">
        <v>147</v>
      </c>
      <c r="F14" s="60">
        <v>135</v>
      </c>
      <c r="G14" s="60">
        <v>163</v>
      </c>
      <c r="H14" s="60">
        <v>122</v>
      </c>
      <c r="I14" s="60">
        <v>160</v>
      </c>
      <c r="J14" s="60">
        <v>118</v>
      </c>
      <c r="K14" s="60">
        <v>141</v>
      </c>
      <c r="L14" s="60">
        <v>164</v>
      </c>
      <c r="M14" s="11">
        <f t="shared" si="0"/>
        <v>1550</v>
      </c>
      <c r="N14" s="51">
        <f t="shared" si="1"/>
        <v>193.75</v>
      </c>
      <c r="O14" s="57">
        <f t="shared" si="2"/>
        <v>3</v>
      </c>
      <c r="P14" s="59">
        <f t="shared" si="3"/>
        <v>143.75</v>
      </c>
    </row>
    <row r="15" spans="1:18">
      <c r="A15" s="56">
        <v>12</v>
      </c>
      <c r="B15" s="72" t="s">
        <v>105</v>
      </c>
      <c r="C15" s="116" t="s">
        <v>6</v>
      </c>
      <c r="D15" s="110">
        <v>13</v>
      </c>
      <c r="E15" s="7">
        <v>148</v>
      </c>
      <c r="F15" s="7">
        <v>180</v>
      </c>
      <c r="G15" s="7">
        <v>176</v>
      </c>
      <c r="H15" s="7">
        <v>157</v>
      </c>
      <c r="I15" s="36">
        <v>214</v>
      </c>
      <c r="J15" s="36">
        <v>157</v>
      </c>
      <c r="K15" s="36">
        <v>213</v>
      </c>
      <c r="L15" s="36">
        <v>198</v>
      </c>
      <c r="M15" s="11">
        <f t="shared" si="0"/>
        <v>1547</v>
      </c>
      <c r="N15" s="51">
        <f t="shared" si="1"/>
        <v>193.375</v>
      </c>
      <c r="O15" s="57">
        <f t="shared" si="2"/>
        <v>0</v>
      </c>
      <c r="P15" s="59">
        <f t="shared" si="3"/>
        <v>180.375</v>
      </c>
    </row>
    <row r="16" spans="1:18">
      <c r="A16" s="1">
        <v>13</v>
      </c>
      <c r="B16" s="95" t="s">
        <v>94</v>
      </c>
      <c r="C16" s="118" t="s">
        <v>77</v>
      </c>
      <c r="D16" s="110">
        <v>18</v>
      </c>
      <c r="E16" s="7">
        <v>148</v>
      </c>
      <c r="F16" s="7">
        <v>180</v>
      </c>
      <c r="G16" s="7">
        <v>150</v>
      </c>
      <c r="H16" s="7">
        <v>179</v>
      </c>
      <c r="I16" s="36">
        <v>136</v>
      </c>
      <c r="J16" s="36">
        <v>203</v>
      </c>
      <c r="K16" s="36">
        <v>202</v>
      </c>
      <c r="L16" s="36">
        <v>187</v>
      </c>
      <c r="M16" s="11">
        <f t="shared" si="0"/>
        <v>1529</v>
      </c>
      <c r="N16" s="51">
        <f t="shared" si="1"/>
        <v>191.125</v>
      </c>
      <c r="O16" s="80">
        <f t="shared" si="2"/>
        <v>-18</v>
      </c>
      <c r="P16" s="59">
        <f t="shared" si="3"/>
        <v>173.125</v>
      </c>
    </row>
    <row r="17" spans="1:16">
      <c r="A17" s="1">
        <v>14</v>
      </c>
      <c r="B17" s="95" t="s">
        <v>100</v>
      </c>
      <c r="C17" s="118" t="s">
        <v>77</v>
      </c>
      <c r="D17" s="110">
        <v>13</v>
      </c>
      <c r="E17" s="60">
        <v>151</v>
      </c>
      <c r="F17" s="60">
        <v>160</v>
      </c>
      <c r="G17" s="60">
        <v>166</v>
      </c>
      <c r="H17" s="7">
        <v>184</v>
      </c>
      <c r="I17" s="36">
        <v>169</v>
      </c>
      <c r="J17" s="36">
        <v>176</v>
      </c>
      <c r="K17" s="36">
        <v>195</v>
      </c>
      <c r="L17" s="36">
        <v>212</v>
      </c>
      <c r="M17" s="11">
        <f t="shared" si="0"/>
        <v>1517</v>
      </c>
      <c r="N17" s="51">
        <f t="shared" si="1"/>
        <v>189.625</v>
      </c>
      <c r="O17" s="80">
        <f t="shared" si="2"/>
        <v>-30</v>
      </c>
      <c r="P17" s="59">
        <f t="shared" si="3"/>
        <v>176.625</v>
      </c>
    </row>
    <row r="18" spans="1:16">
      <c r="A18" s="1">
        <v>15</v>
      </c>
      <c r="B18" s="141" t="s">
        <v>116</v>
      </c>
      <c r="C18" s="118" t="s">
        <v>6</v>
      </c>
      <c r="D18" s="113">
        <v>42</v>
      </c>
      <c r="E18" s="7">
        <v>158</v>
      </c>
      <c r="F18" s="7">
        <v>144</v>
      </c>
      <c r="G18" s="7">
        <v>116</v>
      </c>
      <c r="H18" s="60">
        <v>153</v>
      </c>
      <c r="I18" s="60">
        <v>109</v>
      </c>
      <c r="J18" s="60">
        <v>154</v>
      </c>
      <c r="K18" s="60">
        <v>192</v>
      </c>
      <c r="L18" s="60">
        <v>153</v>
      </c>
      <c r="M18" s="11">
        <f t="shared" si="0"/>
        <v>1515</v>
      </c>
      <c r="N18" s="51">
        <f t="shared" si="1"/>
        <v>189.375</v>
      </c>
      <c r="O18" s="80">
        <f t="shared" si="2"/>
        <v>-32</v>
      </c>
      <c r="P18" s="59">
        <f t="shared" si="3"/>
        <v>147.375</v>
      </c>
    </row>
    <row r="19" spans="1:16">
      <c r="A19" s="1">
        <v>16</v>
      </c>
      <c r="B19" s="95" t="s">
        <v>72</v>
      </c>
      <c r="C19" s="118" t="s">
        <v>77</v>
      </c>
      <c r="D19" s="110">
        <v>16</v>
      </c>
      <c r="E19" s="60">
        <v>198</v>
      </c>
      <c r="F19" s="7">
        <v>253</v>
      </c>
      <c r="G19" s="7">
        <v>152</v>
      </c>
      <c r="H19" s="60">
        <v>176</v>
      </c>
      <c r="I19" s="60">
        <v>165</v>
      </c>
      <c r="J19" s="60">
        <v>125</v>
      </c>
      <c r="K19" s="60">
        <v>151</v>
      </c>
      <c r="L19" s="60">
        <v>164</v>
      </c>
      <c r="M19" s="11">
        <f t="shared" si="0"/>
        <v>1512</v>
      </c>
      <c r="N19" s="51">
        <f t="shared" si="1"/>
        <v>189</v>
      </c>
      <c r="O19" s="80">
        <f t="shared" si="2"/>
        <v>-35</v>
      </c>
      <c r="P19" s="59">
        <f t="shared" si="3"/>
        <v>173</v>
      </c>
    </row>
    <row r="20" spans="1:16">
      <c r="A20" s="1">
        <v>17</v>
      </c>
      <c r="B20" s="76" t="s">
        <v>27</v>
      </c>
      <c r="C20" s="118" t="s">
        <v>5</v>
      </c>
      <c r="D20" s="113">
        <v>42</v>
      </c>
      <c r="E20" s="7">
        <v>144</v>
      </c>
      <c r="F20" s="7">
        <v>166</v>
      </c>
      <c r="G20" s="7">
        <v>130</v>
      </c>
      <c r="H20" s="7">
        <v>160</v>
      </c>
      <c r="I20" s="36">
        <v>159</v>
      </c>
      <c r="J20" s="36">
        <v>115</v>
      </c>
      <c r="K20" s="36">
        <v>123</v>
      </c>
      <c r="L20" s="36">
        <v>179</v>
      </c>
      <c r="M20" s="11">
        <f t="shared" si="0"/>
        <v>1512</v>
      </c>
      <c r="N20" s="51">
        <f t="shared" si="1"/>
        <v>189</v>
      </c>
      <c r="O20" s="80">
        <f t="shared" si="2"/>
        <v>-35</v>
      </c>
      <c r="P20" s="59">
        <f t="shared" si="3"/>
        <v>147</v>
      </c>
    </row>
    <row r="21" spans="1:16">
      <c r="A21" s="1">
        <v>18</v>
      </c>
      <c r="B21" s="101" t="s">
        <v>143</v>
      </c>
      <c r="C21" s="116" t="s">
        <v>77</v>
      </c>
      <c r="D21" s="110">
        <v>8</v>
      </c>
      <c r="E21" s="7">
        <v>151</v>
      </c>
      <c r="F21" s="60">
        <v>161</v>
      </c>
      <c r="G21" s="60">
        <v>203</v>
      </c>
      <c r="H21" s="60">
        <v>181</v>
      </c>
      <c r="I21" s="60">
        <v>191</v>
      </c>
      <c r="J21" s="60">
        <v>202</v>
      </c>
      <c r="K21" s="60">
        <v>205</v>
      </c>
      <c r="L21" s="60">
        <v>153</v>
      </c>
      <c r="M21" s="11">
        <f t="shared" si="0"/>
        <v>1511</v>
      </c>
      <c r="N21" s="51">
        <f t="shared" si="1"/>
        <v>188.875</v>
      </c>
      <c r="O21" s="80">
        <f t="shared" si="2"/>
        <v>-36</v>
      </c>
      <c r="P21" s="59">
        <f t="shared" si="3"/>
        <v>180.875</v>
      </c>
    </row>
    <row r="22" spans="1:16">
      <c r="A22" s="1">
        <v>19</v>
      </c>
      <c r="B22" s="72" t="s">
        <v>57</v>
      </c>
      <c r="C22" s="83" t="s">
        <v>6</v>
      </c>
      <c r="D22" s="110">
        <v>17</v>
      </c>
      <c r="E22" s="60">
        <v>148</v>
      </c>
      <c r="F22" s="7">
        <v>145</v>
      </c>
      <c r="G22" s="7">
        <v>166</v>
      </c>
      <c r="H22" s="60">
        <v>182</v>
      </c>
      <c r="I22" s="60">
        <v>199</v>
      </c>
      <c r="J22" s="60">
        <v>158</v>
      </c>
      <c r="K22" s="60">
        <v>200</v>
      </c>
      <c r="L22" s="60">
        <v>177</v>
      </c>
      <c r="M22" s="11">
        <f t="shared" si="0"/>
        <v>1511</v>
      </c>
      <c r="N22" s="51">
        <f t="shared" si="1"/>
        <v>188.875</v>
      </c>
      <c r="O22" s="80">
        <f t="shared" si="2"/>
        <v>-36</v>
      </c>
      <c r="P22" s="59">
        <f t="shared" si="3"/>
        <v>171.875</v>
      </c>
    </row>
    <row r="23" spans="1:16">
      <c r="A23" s="1">
        <v>20</v>
      </c>
      <c r="B23" s="144" t="s">
        <v>130</v>
      </c>
      <c r="C23" s="118" t="s">
        <v>6</v>
      </c>
      <c r="D23" s="113">
        <v>25</v>
      </c>
      <c r="E23" s="60">
        <v>157</v>
      </c>
      <c r="F23" s="7">
        <v>149</v>
      </c>
      <c r="G23" s="7">
        <v>174</v>
      </c>
      <c r="H23" s="60">
        <v>169</v>
      </c>
      <c r="I23" s="60">
        <v>169</v>
      </c>
      <c r="J23" s="60">
        <v>181</v>
      </c>
      <c r="K23" s="60">
        <v>138</v>
      </c>
      <c r="L23" s="60">
        <v>158</v>
      </c>
      <c r="M23" s="11">
        <f t="shared" si="0"/>
        <v>1495</v>
      </c>
      <c r="N23" s="51">
        <f t="shared" si="1"/>
        <v>186.875</v>
      </c>
      <c r="O23" s="80">
        <f t="shared" si="2"/>
        <v>-52</v>
      </c>
      <c r="P23" s="59">
        <f t="shared" si="3"/>
        <v>161.875</v>
      </c>
    </row>
    <row r="24" spans="1:16">
      <c r="A24" s="1">
        <v>21</v>
      </c>
      <c r="B24" s="77" t="s">
        <v>155</v>
      </c>
      <c r="C24" s="126" t="s">
        <v>77</v>
      </c>
      <c r="D24" s="127">
        <v>18</v>
      </c>
      <c r="E24" s="7">
        <v>184</v>
      </c>
      <c r="F24" s="7">
        <v>201</v>
      </c>
      <c r="G24" s="7">
        <v>161</v>
      </c>
      <c r="H24" s="60">
        <v>151</v>
      </c>
      <c r="I24" s="60">
        <v>186</v>
      </c>
      <c r="J24" s="60">
        <v>157</v>
      </c>
      <c r="K24" s="60">
        <v>163</v>
      </c>
      <c r="L24" s="60">
        <v>144</v>
      </c>
      <c r="M24" s="11">
        <f t="shared" si="0"/>
        <v>1491</v>
      </c>
      <c r="N24" s="51">
        <f t="shared" si="1"/>
        <v>186.375</v>
      </c>
      <c r="O24" s="80">
        <f t="shared" si="2"/>
        <v>-56</v>
      </c>
      <c r="P24" s="59">
        <f t="shared" si="3"/>
        <v>168.375</v>
      </c>
    </row>
    <row r="25" spans="1:16">
      <c r="A25" s="1">
        <v>22</v>
      </c>
      <c r="B25" s="143" t="s">
        <v>125</v>
      </c>
      <c r="C25" s="118" t="s">
        <v>6</v>
      </c>
      <c r="D25" s="110">
        <v>17</v>
      </c>
      <c r="E25" s="7">
        <v>185</v>
      </c>
      <c r="F25" s="7">
        <v>174</v>
      </c>
      <c r="G25" s="7">
        <v>187</v>
      </c>
      <c r="H25" s="7">
        <v>189</v>
      </c>
      <c r="I25" s="36">
        <v>135</v>
      </c>
      <c r="J25" s="36">
        <v>151</v>
      </c>
      <c r="K25" s="36">
        <v>152</v>
      </c>
      <c r="L25" s="36">
        <v>179</v>
      </c>
      <c r="M25" s="11">
        <f t="shared" si="0"/>
        <v>1488</v>
      </c>
      <c r="N25" s="51">
        <f t="shared" si="1"/>
        <v>186</v>
      </c>
      <c r="O25" s="80">
        <f t="shared" si="2"/>
        <v>-59</v>
      </c>
      <c r="P25" s="59">
        <f t="shared" si="3"/>
        <v>169</v>
      </c>
    </row>
    <row r="26" spans="1:16">
      <c r="A26" s="1">
        <v>23</v>
      </c>
      <c r="B26" s="130" t="s">
        <v>9</v>
      </c>
      <c r="C26" s="118" t="s">
        <v>13</v>
      </c>
      <c r="D26" s="110">
        <v>20</v>
      </c>
      <c r="E26" s="7">
        <v>157</v>
      </c>
      <c r="F26" s="7">
        <v>145</v>
      </c>
      <c r="G26" s="7">
        <v>123</v>
      </c>
      <c r="H26" s="7">
        <v>182</v>
      </c>
      <c r="I26" s="36">
        <v>165</v>
      </c>
      <c r="J26" s="36">
        <v>163</v>
      </c>
      <c r="K26" s="36">
        <v>190</v>
      </c>
      <c r="L26" s="36">
        <v>201</v>
      </c>
      <c r="M26" s="11">
        <f t="shared" si="0"/>
        <v>1486</v>
      </c>
      <c r="N26" s="51">
        <f t="shared" si="1"/>
        <v>185.75</v>
      </c>
      <c r="O26" s="80">
        <f t="shared" si="2"/>
        <v>-61</v>
      </c>
      <c r="P26" s="59">
        <f t="shared" si="3"/>
        <v>165.75</v>
      </c>
    </row>
    <row r="27" spans="1:16">
      <c r="A27" s="1">
        <v>24</v>
      </c>
      <c r="B27" s="144" t="s">
        <v>15</v>
      </c>
      <c r="C27" s="118" t="s">
        <v>6</v>
      </c>
      <c r="D27" s="113">
        <v>21</v>
      </c>
      <c r="E27" s="7">
        <v>134</v>
      </c>
      <c r="F27" s="7">
        <v>158</v>
      </c>
      <c r="G27" s="7">
        <v>189</v>
      </c>
      <c r="H27" s="7">
        <v>176</v>
      </c>
      <c r="I27" s="36">
        <v>145</v>
      </c>
      <c r="J27" s="36">
        <v>196</v>
      </c>
      <c r="K27" s="36">
        <v>158</v>
      </c>
      <c r="L27" s="36">
        <v>158</v>
      </c>
      <c r="M27" s="11">
        <f t="shared" si="0"/>
        <v>1482</v>
      </c>
      <c r="N27" s="51">
        <f t="shared" si="1"/>
        <v>185.25</v>
      </c>
      <c r="O27" s="80">
        <f t="shared" si="2"/>
        <v>-65</v>
      </c>
      <c r="P27" s="59">
        <f t="shared" si="3"/>
        <v>164.25</v>
      </c>
    </row>
    <row r="28" spans="1:16">
      <c r="A28" s="1">
        <v>25</v>
      </c>
      <c r="B28" s="76" t="s">
        <v>29</v>
      </c>
      <c r="C28" s="116" t="s">
        <v>5</v>
      </c>
      <c r="D28" s="113">
        <v>34</v>
      </c>
      <c r="E28" s="7">
        <v>158</v>
      </c>
      <c r="F28" s="7">
        <v>146</v>
      </c>
      <c r="G28" s="7">
        <v>178</v>
      </c>
      <c r="H28" s="60">
        <v>147</v>
      </c>
      <c r="I28" s="60">
        <v>178</v>
      </c>
      <c r="J28" s="60">
        <v>147</v>
      </c>
      <c r="K28" s="60">
        <v>114</v>
      </c>
      <c r="L28" s="60">
        <v>123</v>
      </c>
      <c r="M28" s="11">
        <f t="shared" si="0"/>
        <v>1463</v>
      </c>
      <c r="N28" s="51">
        <f t="shared" si="1"/>
        <v>182.875</v>
      </c>
      <c r="O28" s="80">
        <f t="shared" si="2"/>
        <v>-84</v>
      </c>
      <c r="P28" s="59">
        <f t="shared" si="3"/>
        <v>148.875</v>
      </c>
    </row>
    <row r="29" spans="1:16" ht="15" customHeight="1">
      <c r="A29" s="1">
        <v>26</v>
      </c>
      <c r="B29" s="98" t="s">
        <v>98</v>
      </c>
      <c r="C29" s="116" t="s">
        <v>77</v>
      </c>
      <c r="D29" s="113">
        <v>29</v>
      </c>
      <c r="E29" s="7">
        <v>164</v>
      </c>
      <c r="F29" s="7">
        <v>136</v>
      </c>
      <c r="G29" s="7">
        <v>154</v>
      </c>
      <c r="H29" s="7">
        <v>173</v>
      </c>
      <c r="I29" s="36">
        <v>126</v>
      </c>
      <c r="J29" s="36">
        <v>150</v>
      </c>
      <c r="K29" s="36">
        <v>167</v>
      </c>
      <c r="L29" s="36">
        <v>149</v>
      </c>
      <c r="M29" s="11">
        <f t="shared" si="0"/>
        <v>1451</v>
      </c>
      <c r="N29" s="51">
        <f t="shared" si="1"/>
        <v>181.375</v>
      </c>
      <c r="O29" s="80">
        <f t="shared" si="2"/>
        <v>-96</v>
      </c>
      <c r="P29" s="59">
        <f t="shared" si="3"/>
        <v>152.375</v>
      </c>
    </row>
    <row r="30" spans="1:16">
      <c r="A30" s="1">
        <v>27</v>
      </c>
      <c r="B30" s="72" t="s">
        <v>17</v>
      </c>
      <c r="C30" s="118" t="s">
        <v>6</v>
      </c>
      <c r="D30" s="110">
        <v>9</v>
      </c>
      <c r="E30" s="7">
        <v>205</v>
      </c>
      <c r="F30" s="60">
        <v>181</v>
      </c>
      <c r="G30" s="60">
        <v>162</v>
      </c>
      <c r="H30" s="7">
        <v>144</v>
      </c>
      <c r="I30" s="36">
        <v>156</v>
      </c>
      <c r="J30" s="36">
        <v>179</v>
      </c>
      <c r="K30" s="36">
        <v>164</v>
      </c>
      <c r="L30" s="36">
        <v>160</v>
      </c>
      <c r="M30" s="11">
        <f t="shared" si="0"/>
        <v>1423</v>
      </c>
      <c r="N30" s="51">
        <f t="shared" si="1"/>
        <v>177.875</v>
      </c>
      <c r="O30" s="80">
        <f t="shared" si="2"/>
        <v>-124</v>
      </c>
      <c r="P30" s="59">
        <f t="shared" si="3"/>
        <v>168.875</v>
      </c>
    </row>
    <row r="31" spans="1:16">
      <c r="A31" s="1">
        <v>28</v>
      </c>
      <c r="B31" s="100" t="s">
        <v>99</v>
      </c>
      <c r="C31" s="83" t="s">
        <v>77</v>
      </c>
      <c r="D31" s="110">
        <v>20</v>
      </c>
      <c r="E31" s="60">
        <v>149</v>
      </c>
      <c r="F31" s="7">
        <v>156</v>
      </c>
      <c r="G31" s="7">
        <v>151</v>
      </c>
      <c r="H31" s="60">
        <v>149</v>
      </c>
      <c r="I31" s="60">
        <v>172</v>
      </c>
      <c r="J31" s="60">
        <v>150</v>
      </c>
      <c r="K31" s="60">
        <v>198</v>
      </c>
      <c r="L31" s="60">
        <v>126</v>
      </c>
      <c r="M31" s="11">
        <f t="shared" si="0"/>
        <v>1411</v>
      </c>
      <c r="N31" s="51">
        <f t="shared" si="1"/>
        <v>176.375</v>
      </c>
      <c r="O31" s="80">
        <f t="shared" si="2"/>
        <v>-136</v>
      </c>
      <c r="P31" s="59">
        <f t="shared" si="3"/>
        <v>156.375</v>
      </c>
    </row>
    <row r="32" spans="1:16">
      <c r="A32" s="1">
        <v>29</v>
      </c>
      <c r="B32" s="131" t="s">
        <v>156</v>
      </c>
      <c r="C32" s="118" t="s">
        <v>77</v>
      </c>
      <c r="D32" s="110">
        <v>10</v>
      </c>
      <c r="E32" s="7">
        <v>161</v>
      </c>
      <c r="F32" s="60">
        <v>209</v>
      </c>
      <c r="G32" s="60">
        <v>171</v>
      </c>
      <c r="H32" s="7">
        <v>193</v>
      </c>
      <c r="I32" s="36">
        <v>138</v>
      </c>
      <c r="J32" s="36">
        <v>166</v>
      </c>
      <c r="K32" s="36">
        <v>133</v>
      </c>
      <c r="L32" s="36">
        <v>157</v>
      </c>
      <c r="M32" s="11">
        <f t="shared" si="0"/>
        <v>1408</v>
      </c>
      <c r="N32" s="51">
        <f t="shared" si="1"/>
        <v>176</v>
      </c>
      <c r="O32" s="80">
        <f t="shared" si="2"/>
        <v>-139</v>
      </c>
      <c r="P32" s="59">
        <f t="shared" si="3"/>
        <v>166</v>
      </c>
    </row>
    <row r="33" spans="1:16">
      <c r="A33" s="1">
        <v>30</v>
      </c>
      <c r="B33" s="72" t="s">
        <v>19</v>
      </c>
      <c r="C33" s="118" t="s">
        <v>6</v>
      </c>
      <c r="D33" s="110">
        <v>16</v>
      </c>
      <c r="E33" s="60">
        <v>150</v>
      </c>
      <c r="F33" s="7">
        <v>150</v>
      </c>
      <c r="G33" s="7">
        <v>148</v>
      </c>
      <c r="H33" s="60">
        <v>178</v>
      </c>
      <c r="I33" s="60">
        <v>191</v>
      </c>
      <c r="J33" s="60">
        <v>171</v>
      </c>
      <c r="K33" s="60">
        <v>137</v>
      </c>
      <c r="L33" s="60">
        <v>154</v>
      </c>
      <c r="M33" s="11">
        <f t="shared" si="0"/>
        <v>1407</v>
      </c>
      <c r="N33" s="51">
        <f t="shared" si="1"/>
        <v>175.875</v>
      </c>
      <c r="O33" s="80">
        <f t="shared" si="2"/>
        <v>-140</v>
      </c>
      <c r="P33" s="59">
        <f t="shared" si="3"/>
        <v>159.875</v>
      </c>
    </row>
    <row r="34" spans="1:16">
      <c r="A34" s="1">
        <v>31</v>
      </c>
      <c r="B34" s="72" t="s">
        <v>7</v>
      </c>
      <c r="C34" s="118" t="s">
        <v>8</v>
      </c>
      <c r="D34" s="110">
        <v>23</v>
      </c>
      <c r="E34" s="60">
        <v>161</v>
      </c>
      <c r="F34" s="7">
        <v>169</v>
      </c>
      <c r="G34" s="7">
        <v>141</v>
      </c>
      <c r="H34" s="7">
        <v>130</v>
      </c>
      <c r="I34" s="36">
        <v>147</v>
      </c>
      <c r="J34" s="36">
        <v>160</v>
      </c>
      <c r="K34" s="36">
        <v>126</v>
      </c>
      <c r="L34" s="36">
        <v>156</v>
      </c>
      <c r="M34" s="11">
        <f t="shared" si="0"/>
        <v>1374</v>
      </c>
      <c r="N34" s="51">
        <f t="shared" si="1"/>
        <v>171.75</v>
      </c>
      <c r="O34" s="80">
        <f t="shared" si="2"/>
        <v>-173</v>
      </c>
      <c r="P34" s="59">
        <f t="shared" si="3"/>
        <v>148.75</v>
      </c>
    </row>
    <row r="35" spans="1:16">
      <c r="A35" s="1">
        <v>32</v>
      </c>
      <c r="B35" s="72" t="s">
        <v>65</v>
      </c>
      <c r="C35" s="117" t="s">
        <v>6</v>
      </c>
      <c r="D35" s="110">
        <v>31</v>
      </c>
      <c r="E35" s="7">
        <v>142</v>
      </c>
      <c r="F35" s="7">
        <v>180</v>
      </c>
      <c r="G35" s="7">
        <v>157</v>
      </c>
      <c r="H35" s="7">
        <v>120</v>
      </c>
      <c r="I35" s="36">
        <v>141</v>
      </c>
      <c r="J35" s="36">
        <v>149</v>
      </c>
      <c r="K35" s="36">
        <v>128</v>
      </c>
      <c r="L35" s="36">
        <v>107</v>
      </c>
      <c r="M35" s="11">
        <f t="shared" si="0"/>
        <v>1372</v>
      </c>
      <c r="N35" s="51">
        <f t="shared" si="1"/>
        <v>171.5</v>
      </c>
      <c r="O35" s="80">
        <f t="shared" si="2"/>
        <v>-175</v>
      </c>
      <c r="P35" s="59">
        <f t="shared" si="3"/>
        <v>140.5</v>
      </c>
    </row>
    <row r="36" spans="1:16">
      <c r="A36" s="1">
        <v>33</v>
      </c>
      <c r="B36" s="97" t="s">
        <v>101</v>
      </c>
      <c r="C36" s="116" t="s">
        <v>5</v>
      </c>
      <c r="D36" s="110">
        <v>4</v>
      </c>
      <c r="E36" s="60">
        <v>145</v>
      </c>
      <c r="F36" s="7">
        <v>144</v>
      </c>
      <c r="G36" s="7">
        <v>161</v>
      </c>
      <c r="H36" s="7">
        <v>146</v>
      </c>
      <c r="I36" s="36">
        <v>176</v>
      </c>
      <c r="J36" s="36">
        <v>133</v>
      </c>
      <c r="K36" s="36">
        <v>204</v>
      </c>
      <c r="L36" s="36">
        <v>158</v>
      </c>
      <c r="M36" s="11">
        <f t="shared" si="0"/>
        <v>1299</v>
      </c>
      <c r="N36" s="51">
        <f t="shared" si="1"/>
        <v>162.375</v>
      </c>
      <c r="O36" s="80">
        <f t="shared" si="2"/>
        <v>-248</v>
      </c>
      <c r="P36" s="59">
        <f t="shared" si="3"/>
        <v>158.375</v>
      </c>
    </row>
    <row r="37" spans="1:16">
      <c r="A37" s="1">
        <v>34</v>
      </c>
      <c r="B37" s="76" t="s">
        <v>131</v>
      </c>
      <c r="C37" s="118" t="s">
        <v>6</v>
      </c>
      <c r="D37" s="113">
        <v>41</v>
      </c>
      <c r="E37" s="60">
        <v>111</v>
      </c>
      <c r="F37" s="60">
        <v>128</v>
      </c>
      <c r="G37" s="60">
        <v>140</v>
      </c>
      <c r="H37" s="7">
        <v>120</v>
      </c>
      <c r="I37" s="36">
        <v>111</v>
      </c>
      <c r="J37" s="36">
        <v>95</v>
      </c>
      <c r="K37" s="36">
        <v>134</v>
      </c>
      <c r="L37" s="36">
        <v>131</v>
      </c>
      <c r="M37" s="11">
        <f t="shared" si="0"/>
        <v>1298</v>
      </c>
      <c r="N37" s="51">
        <f t="shared" si="1"/>
        <v>162.25</v>
      </c>
      <c r="O37" s="80">
        <f t="shared" si="2"/>
        <v>-249</v>
      </c>
      <c r="P37" s="59">
        <f t="shared" si="3"/>
        <v>121.25</v>
      </c>
    </row>
    <row r="38" spans="1:16">
      <c r="A38" s="1">
        <v>35</v>
      </c>
      <c r="B38" s="72" t="s">
        <v>70</v>
      </c>
      <c r="C38" s="118" t="s">
        <v>5</v>
      </c>
      <c r="D38" s="110">
        <v>15</v>
      </c>
      <c r="E38" s="7">
        <v>136</v>
      </c>
      <c r="F38" s="7">
        <v>154</v>
      </c>
      <c r="G38" s="7">
        <v>168</v>
      </c>
      <c r="H38" s="60">
        <v>146</v>
      </c>
      <c r="I38" s="60">
        <v>128</v>
      </c>
      <c r="J38" s="60">
        <v>108</v>
      </c>
      <c r="K38" s="60">
        <v>119</v>
      </c>
      <c r="L38" s="60">
        <v>144</v>
      </c>
      <c r="M38" s="11">
        <f t="shared" si="0"/>
        <v>1223</v>
      </c>
      <c r="N38" s="51">
        <f t="shared" si="1"/>
        <v>152.875</v>
      </c>
      <c r="O38" s="80">
        <f t="shared" si="2"/>
        <v>-324</v>
      </c>
      <c r="P38" s="59">
        <f t="shared" si="3"/>
        <v>137.875</v>
      </c>
    </row>
    <row r="39" spans="1:16">
      <c r="A39" s="1">
        <v>36</v>
      </c>
      <c r="B39" s="132" t="s">
        <v>154</v>
      </c>
      <c r="C39" s="126" t="s">
        <v>6</v>
      </c>
      <c r="D39" s="127">
        <v>50</v>
      </c>
      <c r="E39" s="7">
        <v>65</v>
      </c>
      <c r="F39" s="7">
        <v>75</v>
      </c>
      <c r="G39" s="7">
        <v>82</v>
      </c>
      <c r="H39" s="7">
        <v>72</v>
      </c>
      <c r="I39" s="36">
        <v>68</v>
      </c>
      <c r="J39" s="36">
        <v>87</v>
      </c>
      <c r="K39" s="36">
        <v>81</v>
      </c>
      <c r="L39" s="36">
        <v>110</v>
      </c>
      <c r="M39" s="11">
        <f t="shared" si="0"/>
        <v>1040</v>
      </c>
      <c r="N39" s="51">
        <f t="shared" si="1"/>
        <v>130</v>
      </c>
      <c r="O39" s="80">
        <f t="shared" si="2"/>
        <v>-507</v>
      </c>
      <c r="P39" s="59">
        <f t="shared" si="3"/>
        <v>80</v>
      </c>
    </row>
    <row r="40" spans="1:16" s="2" customFormat="1" hidden="1" outlineLevel="1">
      <c r="A40" s="1">
        <v>37</v>
      </c>
      <c r="B40" s="14" t="s">
        <v>62</v>
      </c>
      <c r="C40" s="12" t="s">
        <v>78</v>
      </c>
      <c r="D40" s="84">
        <v>14</v>
      </c>
      <c r="E40" s="7"/>
      <c r="F40" s="60"/>
      <c r="G40" s="60"/>
      <c r="H40" s="60"/>
      <c r="I40" s="60"/>
      <c r="J40" s="60"/>
      <c r="K40" s="60"/>
      <c r="L40" s="60"/>
      <c r="M40" s="11">
        <f t="shared" ref="M40:M67" si="4">SUM(E40:L40)+COUNT(E40:L40)*D40</f>
        <v>0</v>
      </c>
      <c r="N40" s="51" t="e">
        <f t="shared" ref="N40:N68" si="5">M40/(COUNT(E40:L40))</f>
        <v>#DIV/0!</v>
      </c>
      <c r="O40" s="80">
        <f t="shared" ref="O40:O68" si="6">M40-$M$15</f>
        <v>-1547</v>
      </c>
      <c r="P40" s="59" t="e">
        <f t="shared" ref="P40:P68" si="7">AVERAGE(E40:L40)</f>
        <v>#DIV/0!</v>
      </c>
    </row>
    <row r="41" spans="1:16" s="2" customFormat="1" hidden="1" outlineLevel="1">
      <c r="A41" s="1">
        <v>38</v>
      </c>
      <c r="B41" s="120" t="s">
        <v>61</v>
      </c>
      <c r="C41" s="83" t="s">
        <v>78</v>
      </c>
      <c r="D41" s="84">
        <v>6</v>
      </c>
      <c r="E41" s="7"/>
      <c r="F41" s="7"/>
      <c r="G41" s="7"/>
      <c r="H41" s="60"/>
      <c r="I41" s="60"/>
      <c r="J41" s="60"/>
      <c r="K41" s="60"/>
      <c r="L41" s="60"/>
      <c r="M41" s="11">
        <f t="shared" si="4"/>
        <v>0</v>
      </c>
      <c r="N41" s="51" t="e">
        <f t="shared" si="5"/>
        <v>#DIV/0!</v>
      </c>
      <c r="O41" s="80">
        <f t="shared" si="6"/>
        <v>-1547</v>
      </c>
      <c r="P41" s="59" t="e">
        <f t="shared" si="7"/>
        <v>#DIV/0!</v>
      </c>
    </row>
    <row r="42" spans="1:16" hidden="1" outlineLevel="1">
      <c r="A42" s="1">
        <v>39</v>
      </c>
      <c r="B42" s="96" t="s">
        <v>32</v>
      </c>
      <c r="C42" s="121" t="s">
        <v>5</v>
      </c>
      <c r="D42" s="113">
        <v>35</v>
      </c>
      <c r="E42" s="60"/>
      <c r="F42" s="7"/>
      <c r="G42" s="7"/>
      <c r="H42" s="60"/>
      <c r="I42" s="60"/>
      <c r="J42" s="60"/>
      <c r="K42" s="60"/>
      <c r="L42" s="60"/>
      <c r="M42" s="11">
        <f t="shared" si="4"/>
        <v>0</v>
      </c>
      <c r="N42" s="51" t="e">
        <f t="shared" si="5"/>
        <v>#DIV/0!</v>
      </c>
      <c r="O42" s="80">
        <f t="shared" si="6"/>
        <v>-1547</v>
      </c>
      <c r="P42" s="59" t="e">
        <f t="shared" si="7"/>
        <v>#DIV/0!</v>
      </c>
    </row>
    <row r="43" spans="1:16" hidden="1" outlineLevel="1">
      <c r="A43" s="1">
        <v>40</v>
      </c>
      <c r="B43" s="96" t="s">
        <v>95</v>
      </c>
      <c r="C43" s="116" t="s">
        <v>77</v>
      </c>
      <c r="D43" s="113">
        <v>30</v>
      </c>
      <c r="E43" s="7"/>
      <c r="F43" s="60"/>
      <c r="G43" s="60"/>
      <c r="H43" s="60"/>
      <c r="I43" s="60"/>
      <c r="J43" s="60"/>
      <c r="K43" s="60"/>
      <c r="L43" s="60"/>
      <c r="M43" s="11">
        <f t="shared" si="4"/>
        <v>0</v>
      </c>
      <c r="N43" s="51" t="e">
        <f t="shared" si="5"/>
        <v>#DIV/0!</v>
      </c>
      <c r="O43" s="80">
        <f t="shared" si="6"/>
        <v>-1547</v>
      </c>
      <c r="P43" s="59" t="e">
        <f t="shared" si="7"/>
        <v>#DIV/0!</v>
      </c>
    </row>
    <row r="44" spans="1:16" hidden="1" outlineLevel="1">
      <c r="A44" s="1">
        <v>41</v>
      </c>
      <c r="B44" s="96" t="s">
        <v>103</v>
      </c>
      <c r="C44" s="83" t="s">
        <v>6</v>
      </c>
      <c r="D44" s="113">
        <v>41</v>
      </c>
      <c r="E44" s="7"/>
      <c r="F44" s="60"/>
      <c r="G44" s="60"/>
      <c r="H44" s="60"/>
      <c r="I44" s="60"/>
      <c r="J44" s="60"/>
      <c r="K44" s="60"/>
      <c r="L44" s="60"/>
      <c r="M44" s="11">
        <f t="shared" si="4"/>
        <v>0</v>
      </c>
      <c r="N44" s="51" t="e">
        <f t="shared" si="5"/>
        <v>#DIV/0!</v>
      </c>
      <c r="O44" s="80">
        <f t="shared" si="6"/>
        <v>-1547</v>
      </c>
      <c r="P44" s="59" t="e">
        <f t="shared" si="7"/>
        <v>#DIV/0!</v>
      </c>
    </row>
    <row r="45" spans="1:16" hidden="1" outlineLevel="1">
      <c r="A45" s="1">
        <v>42</v>
      </c>
      <c r="B45" s="99" t="s">
        <v>104</v>
      </c>
      <c r="C45" s="116" t="s">
        <v>77</v>
      </c>
      <c r="D45" s="110">
        <v>18</v>
      </c>
      <c r="E45" s="60"/>
      <c r="F45" s="60"/>
      <c r="G45" s="60"/>
      <c r="H45" s="60"/>
      <c r="I45" s="60"/>
      <c r="J45" s="60"/>
      <c r="K45" s="60"/>
      <c r="L45" s="60"/>
      <c r="M45" s="11">
        <f t="shared" si="4"/>
        <v>0</v>
      </c>
      <c r="N45" s="51" t="e">
        <f t="shared" si="5"/>
        <v>#DIV/0!</v>
      </c>
      <c r="O45" s="80">
        <f t="shared" si="6"/>
        <v>-1547</v>
      </c>
      <c r="P45" s="59" t="e">
        <f t="shared" si="7"/>
        <v>#DIV/0!</v>
      </c>
    </row>
    <row r="46" spans="1:16" hidden="1" outlineLevel="1">
      <c r="A46" s="1">
        <v>43</v>
      </c>
      <c r="B46" s="100" t="s">
        <v>58</v>
      </c>
      <c r="C46" s="117" t="s">
        <v>6</v>
      </c>
      <c r="D46" s="110">
        <v>21</v>
      </c>
      <c r="E46" s="60"/>
      <c r="F46" s="60"/>
      <c r="G46" s="60"/>
      <c r="H46" s="60"/>
      <c r="I46" s="60"/>
      <c r="J46" s="60"/>
      <c r="K46" s="60"/>
      <c r="L46" s="60"/>
      <c r="M46" s="11">
        <f t="shared" si="4"/>
        <v>0</v>
      </c>
      <c r="N46" s="51" t="e">
        <f t="shared" si="5"/>
        <v>#DIV/0!</v>
      </c>
      <c r="O46" s="80">
        <f t="shared" si="6"/>
        <v>-1547</v>
      </c>
      <c r="P46" s="59" t="e">
        <f t="shared" si="7"/>
        <v>#DIV/0!</v>
      </c>
    </row>
    <row r="47" spans="1:16" hidden="1" outlineLevel="1">
      <c r="A47" s="1">
        <v>44</v>
      </c>
      <c r="B47" s="72" t="s">
        <v>30</v>
      </c>
      <c r="C47" s="118" t="s">
        <v>6</v>
      </c>
      <c r="D47" s="110">
        <v>23</v>
      </c>
      <c r="E47" s="7"/>
      <c r="F47" s="60"/>
      <c r="G47" s="60"/>
      <c r="H47" s="60"/>
      <c r="I47" s="60"/>
      <c r="J47" s="60"/>
      <c r="K47" s="60"/>
      <c r="L47" s="60"/>
      <c r="M47" s="11">
        <f t="shared" si="4"/>
        <v>0</v>
      </c>
      <c r="N47" s="51" t="e">
        <f t="shared" si="5"/>
        <v>#DIV/0!</v>
      </c>
      <c r="O47" s="80">
        <f t="shared" si="6"/>
        <v>-1547</v>
      </c>
      <c r="P47" s="59" t="e">
        <f t="shared" si="7"/>
        <v>#DIV/0!</v>
      </c>
    </row>
    <row r="48" spans="1:16" hidden="1" outlineLevel="1">
      <c r="A48" s="1">
        <v>45</v>
      </c>
      <c r="B48" s="72" t="s">
        <v>14</v>
      </c>
      <c r="C48" s="116" t="s">
        <v>8</v>
      </c>
      <c r="D48" s="110">
        <v>39</v>
      </c>
      <c r="E48" s="7"/>
      <c r="F48" s="7"/>
      <c r="G48" s="7"/>
      <c r="H48" s="60"/>
      <c r="I48" s="60"/>
      <c r="J48" s="60"/>
      <c r="K48" s="60"/>
      <c r="L48" s="60"/>
      <c r="M48" s="11">
        <f t="shared" si="4"/>
        <v>0</v>
      </c>
      <c r="N48" s="51" t="e">
        <f t="shared" si="5"/>
        <v>#DIV/0!</v>
      </c>
      <c r="O48" s="80">
        <f t="shared" si="6"/>
        <v>-1547</v>
      </c>
      <c r="P48" s="59" t="e">
        <f t="shared" si="7"/>
        <v>#DIV/0!</v>
      </c>
    </row>
    <row r="49" spans="1:16" hidden="1" outlineLevel="1">
      <c r="A49" s="1">
        <v>46</v>
      </c>
      <c r="B49" s="75" t="s">
        <v>146</v>
      </c>
      <c r="C49" s="83" t="s">
        <v>6</v>
      </c>
      <c r="D49" s="109">
        <v>29</v>
      </c>
      <c r="E49" s="7"/>
      <c r="F49" s="7"/>
      <c r="G49" s="7"/>
      <c r="H49" s="60"/>
      <c r="I49" s="60"/>
      <c r="J49" s="60"/>
      <c r="K49" s="60"/>
      <c r="L49" s="60"/>
      <c r="M49" s="11">
        <f t="shared" si="4"/>
        <v>0</v>
      </c>
      <c r="N49" s="51" t="e">
        <f t="shared" si="5"/>
        <v>#DIV/0!</v>
      </c>
      <c r="O49" s="80">
        <f t="shared" si="6"/>
        <v>-1547</v>
      </c>
      <c r="P49" s="59" t="e">
        <f t="shared" si="7"/>
        <v>#DIV/0!</v>
      </c>
    </row>
    <row r="50" spans="1:16" hidden="1" outlineLevel="1">
      <c r="A50" s="1">
        <v>47</v>
      </c>
      <c r="B50" s="95" t="s">
        <v>59</v>
      </c>
      <c r="C50" s="116" t="s">
        <v>77</v>
      </c>
      <c r="D50" s="110">
        <v>15</v>
      </c>
      <c r="E50" s="7"/>
      <c r="F50" s="60"/>
      <c r="G50" s="60"/>
      <c r="H50" s="60"/>
      <c r="I50" s="60"/>
      <c r="J50" s="60"/>
      <c r="K50" s="60"/>
      <c r="L50" s="60"/>
      <c r="M50" s="11">
        <f t="shared" si="4"/>
        <v>0</v>
      </c>
      <c r="N50" s="51" t="e">
        <f t="shared" si="5"/>
        <v>#DIV/0!</v>
      </c>
      <c r="O50" s="80">
        <f t="shared" si="6"/>
        <v>-1547</v>
      </c>
      <c r="P50" s="59" t="e">
        <f t="shared" si="7"/>
        <v>#DIV/0!</v>
      </c>
    </row>
    <row r="51" spans="1:16" hidden="1" outlineLevel="1">
      <c r="A51" s="1">
        <v>48</v>
      </c>
      <c r="B51" s="100" t="s">
        <v>106</v>
      </c>
      <c r="C51" s="116" t="s">
        <v>6</v>
      </c>
      <c r="D51" s="110">
        <v>39</v>
      </c>
      <c r="E51" s="7"/>
      <c r="F51" s="7"/>
      <c r="G51" s="7"/>
      <c r="H51" s="60"/>
      <c r="I51" s="60"/>
      <c r="J51" s="60"/>
      <c r="K51" s="60"/>
      <c r="L51" s="60"/>
      <c r="M51" s="11">
        <f t="shared" si="4"/>
        <v>0</v>
      </c>
      <c r="N51" s="51" t="e">
        <f t="shared" si="5"/>
        <v>#DIV/0!</v>
      </c>
      <c r="O51" s="80">
        <f t="shared" si="6"/>
        <v>-1547</v>
      </c>
      <c r="P51" s="59" t="e">
        <f t="shared" si="7"/>
        <v>#DIV/0!</v>
      </c>
    </row>
    <row r="52" spans="1:16" hidden="1" outlineLevel="1">
      <c r="A52" s="1">
        <v>49</v>
      </c>
      <c r="B52" s="72" t="s">
        <v>107</v>
      </c>
      <c r="C52" s="116" t="s">
        <v>6</v>
      </c>
      <c r="D52" s="110">
        <v>45</v>
      </c>
      <c r="E52" s="7"/>
      <c r="F52" s="7"/>
      <c r="G52" s="7"/>
      <c r="H52" s="60"/>
      <c r="I52" s="60"/>
      <c r="J52" s="60"/>
      <c r="K52" s="60"/>
      <c r="L52" s="60"/>
      <c r="M52" s="11">
        <f t="shared" si="4"/>
        <v>0</v>
      </c>
      <c r="N52" s="51" t="e">
        <f t="shared" si="5"/>
        <v>#DIV/0!</v>
      </c>
      <c r="O52" s="80">
        <f t="shared" si="6"/>
        <v>-1547</v>
      </c>
      <c r="P52" s="59" t="e">
        <f t="shared" si="7"/>
        <v>#DIV/0!</v>
      </c>
    </row>
    <row r="53" spans="1:16" hidden="1" outlineLevel="1">
      <c r="A53" s="1">
        <v>50</v>
      </c>
      <c r="B53" s="97" t="s">
        <v>108</v>
      </c>
      <c r="C53" s="116" t="s">
        <v>6</v>
      </c>
      <c r="D53" s="110">
        <v>34</v>
      </c>
      <c r="E53" s="7"/>
      <c r="F53" s="7"/>
      <c r="G53" s="7"/>
      <c r="H53" s="60"/>
      <c r="I53" s="60"/>
      <c r="J53" s="60"/>
      <c r="K53" s="60"/>
      <c r="L53" s="60"/>
      <c r="M53" s="11">
        <f t="shared" si="4"/>
        <v>0</v>
      </c>
      <c r="N53" s="51" t="e">
        <f t="shared" si="5"/>
        <v>#DIV/0!</v>
      </c>
      <c r="O53" s="80">
        <f t="shared" si="6"/>
        <v>-1547</v>
      </c>
      <c r="P53" s="59" t="e">
        <f t="shared" si="7"/>
        <v>#DIV/0!</v>
      </c>
    </row>
    <row r="54" spans="1:16" hidden="1" outlineLevel="1">
      <c r="A54" s="1">
        <v>51</v>
      </c>
      <c r="B54" s="96" t="s">
        <v>109</v>
      </c>
      <c r="C54" s="116" t="s">
        <v>77</v>
      </c>
      <c r="D54" s="113">
        <v>29</v>
      </c>
      <c r="E54" s="7"/>
      <c r="F54" s="7"/>
      <c r="G54" s="7"/>
      <c r="H54" s="60"/>
      <c r="I54" s="60"/>
      <c r="J54" s="60"/>
      <c r="K54" s="60"/>
      <c r="L54" s="60"/>
      <c r="M54" s="11">
        <f t="shared" si="4"/>
        <v>0</v>
      </c>
      <c r="N54" s="51" t="e">
        <f t="shared" si="5"/>
        <v>#DIV/0!</v>
      </c>
      <c r="O54" s="80">
        <f t="shared" si="6"/>
        <v>-1547</v>
      </c>
      <c r="P54" s="59" t="e">
        <f t="shared" si="7"/>
        <v>#DIV/0!</v>
      </c>
    </row>
    <row r="55" spans="1:16" hidden="1" outlineLevel="1">
      <c r="A55" s="1">
        <v>52</v>
      </c>
      <c r="B55" s="101" t="s">
        <v>21</v>
      </c>
      <c r="C55" s="117" t="s">
        <v>6</v>
      </c>
      <c r="D55" s="110">
        <v>25</v>
      </c>
      <c r="E55" s="7"/>
      <c r="F55" s="7"/>
      <c r="G55" s="7"/>
      <c r="H55" s="60"/>
      <c r="I55" s="60"/>
      <c r="J55" s="60"/>
      <c r="K55" s="60"/>
      <c r="L55" s="60"/>
      <c r="M55" s="11">
        <f t="shared" si="4"/>
        <v>0</v>
      </c>
      <c r="N55" s="51" t="e">
        <f t="shared" si="5"/>
        <v>#DIV/0!</v>
      </c>
      <c r="O55" s="80">
        <f t="shared" si="6"/>
        <v>-1547</v>
      </c>
      <c r="P55" s="59" t="e">
        <f t="shared" si="7"/>
        <v>#DIV/0!</v>
      </c>
    </row>
    <row r="56" spans="1:16" hidden="1" outlineLevel="1">
      <c r="A56" s="1">
        <v>53</v>
      </c>
      <c r="B56" s="105" t="s">
        <v>110</v>
      </c>
      <c r="C56" s="83" t="s">
        <v>6</v>
      </c>
      <c r="D56" s="110">
        <v>21</v>
      </c>
      <c r="E56" s="7"/>
      <c r="F56" s="60"/>
      <c r="G56" s="60"/>
      <c r="H56" s="60"/>
      <c r="I56" s="60"/>
      <c r="J56" s="60"/>
      <c r="K56" s="60"/>
      <c r="L56" s="60"/>
      <c r="M56" s="11">
        <f t="shared" si="4"/>
        <v>0</v>
      </c>
      <c r="N56" s="51" t="e">
        <f t="shared" si="5"/>
        <v>#DIV/0!</v>
      </c>
      <c r="O56" s="80">
        <f t="shared" si="6"/>
        <v>-1547</v>
      </c>
      <c r="P56" s="59" t="e">
        <f t="shared" si="7"/>
        <v>#DIV/0!</v>
      </c>
    </row>
    <row r="57" spans="1:16" hidden="1" outlineLevel="1">
      <c r="A57" s="1">
        <v>54</v>
      </c>
      <c r="B57" s="97" t="s">
        <v>60</v>
      </c>
      <c r="C57" s="116" t="s">
        <v>78</v>
      </c>
      <c r="D57" s="110">
        <v>1</v>
      </c>
      <c r="E57" s="7"/>
      <c r="F57" s="7"/>
      <c r="G57" s="7"/>
      <c r="H57" s="60"/>
      <c r="I57" s="60"/>
      <c r="J57" s="60"/>
      <c r="K57" s="60"/>
      <c r="L57" s="60"/>
      <c r="M57" s="11">
        <f t="shared" si="4"/>
        <v>0</v>
      </c>
      <c r="N57" s="51" t="e">
        <f t="shared" si="5"/>
        <v>#DIV/0!</v>
      </c>
      <c r="O57" s="80">
        <f t="shared" si="6"/>
        <v>-1547</v>
      </c>
      <c r="P57" s="59" t="e">
        <f t="shared" si="7"/>
        <v>#DIV/0!</v>
      </c>
    </row>
    <row r="58" spans="1:16" hidden="1" outlineLevel="1">
      <c r="A58" s="1">
        <v>55</v>
      </c>
      <c r="B58" s="76" t="s">
        <v>111</v>
      </c>
      <c r="C58" s="117" t="s">
        <v>6</v>
      </c>
      <c r="D58" s="113">
        <v>32</v>
      </c>
      <c r="E58" s="7"/>
      <c r="F58" s="7"/>
      <c r="G58" s="7"/>
      <c r="H58" s="60"/>
      <c r="I58" s="60"/>
      <c r="J58" s="60"/>
      <c r="K58" s="60"/>
      <c r="L58" s="60"/>
      <c r="M58" s="11">
        <f t="shared" si="4"/>
        <v>0</v>
      </c>
      <c r="N58" s="51" t="e">
        <f t="shared" si="5"/>
        <v>#DIV/0!</v>
      </c>
      <c r="O58" s="80">
        <f t="shared" si="6"/>
        <v>-1547</v>
      </c>
      <c r="P58" s="59" t="e">
        <f t="shared" si="7"/>
        <v>#DIV/0!</v>
      </c>
    </row>
    <row r="59" spans="1:16" hidden="1" outlineLevel="1">
      <c r="A59" s="1">
        <v>56</v>
      </c>
      <c r="B59" s="100" t="s">
        <v>33</v>
      </c>
      <c r="C59" s="116" t="s">
        <v>8</v>
      </c>
      <c r="D59" s="110">
        <v>23</v>
      </c>
      <c r="E59" s="7"/>
      <c r="F59" s="60"/>
      <c r="G59" s="60"/>
      <c r="H59" s="60"/>
      <c r="I59" s="60"/>
      <c r="J59" s="60"/>
      <c r="K59" s="60"/>
      <c r="L59" s="60"/>
      <c r="M59" s="11">
        <f t="shared" si="4"/>
        <v>0</v>
      </c>
      <c r="N59" s="51" t="e">
        <f t="shared" si="5"/>
        <v>#DIV/0!</v>
      </c>
      <c r="O59" s="80">
        <f t="shared" si="6"/>
        <v>-1547</v>
      </c>
      <c r="P59" s="59" t="e">
        <f t="shared" si="7"/>
        <v>#DIV/0!</v>
      </c>
    </row>
    <row r="60" spans="1:16" hidden="1" outlineLevel="1">
      <c r="A60" s="1">
        <v>57</v>
      </c>
      <c r="B60" s="101" t="s">
        <v>113</v>
      </c>
      <c r="C60" s="118" t="s">
        <v>79</v>
      </c>
      <c r="D60" s="110">
        <v>24</v>
      </c>
      <c r="E60" s="7"/>
      <c r="F60" s="7"/>
      <c r="G60" s="7"/>
      <c r="H60" s="60"/>
      <c r="I60" s="60"/>
      <c r="J60" s="60"/>
      <c r="K60" s="60"/>
      <c r="L60" s="60"/>
      <c r="M60" s="11">
        <f t="shared" si="4"/>
        <v>0</v>
      </c>
      <c r="N60" s="51" t="e">
        <f t="shared" si="5"/>
        <v>#DIV/0!</v>
      </c>
      <c r="O60" s="80">
        <f t="shared" si="6"/>
        <v>-1547</v>
      </c>
      <c r="P60" s="59" t="e">
        <f t="shared" si="7"/>
        <v>#DIV/0!</v>
      </c>
    </row>
    <row r="61" spans="1:16" hidden="1" outlineLevel="1">
      <c r="A61" s="1">
        <v>58</v>
      </c>
      <c r="B61" s="72" t="s">
        <v>28</v>
      </c>
      <c r="C61" s="118" t="s">
        <v>6</v>
      </c>
      <c r="D61" s="110">
        <v>6</v>
      </c>
      <c r="E61" s="7"/>
      <c r="F61" s="7"/>
      <c r="G61" s="7"/>
      <c r="H61" s="60"/>
      <c r="I61" s="60"/>
      <c r="J61" s="60"/>
      <c r="K61" s="60"/>
      <c r="L61" s="60"/>
      <c r="M61" s="11">
        <f t="shared" si="4"/>
        <v>0</v>
      </c>
      <c r="N61" s="51" t="e">
        <f t="shared" si="5"/>
        <v>#DIV/0!</v>
      </c>
      <c r="O61" s="80">
        <f t="shared" si="6"/>
        <v>-1547</v>
      </c>
      <c r="P61" s="59" t="e">
        <f t="shared" si="7"/>
        <v>#DIV/0!</v>
      </c>
    </row>
    <row r="62" spans="1:16" hidden="1" outlineLevel="1">
      <c r="A62" s="1">
        <v>59</v>
      </c>
      <c r="B62" s="96" t="s">
        <v>114</v>
      </c>
      <c r="C62" s="118" t="s">
        <v>6</v>
      </c>
      <c r="D62" s="113">
        <v>50</v>
      </c>
      <c r="E62" s="7"/>
      <c r="F62" s="7"/>
      <c r="G62" s="7"/>
      <c r="H62" s="60"/>
      <c r="I62" s="60"/>
      <c r="J62" s="60"/>
      <c r="K62" s="60"/>
      <c r="L62" s="60"/>
      <c r="M62" s="11">
        <f t="shared" si="4"/>
        <v>0</v>
      </c>
      <c r="N62" s="51" t="e">
        <f t="shared" si="5"/>
        <v>#DIV/0!</v>
      </c>
      <c r="O62" s="80">
        <f t="shared" si="6"/>
        <v>-1547</v>
      </c>
      <c r="P62" s="59" t="e">
        <f t="shared" si="7"/>
        <v>#DIV/0!</v>
      </c>
    </row>
    <row r="63" spans="1:16" hidden="1" outlineLevel="1">
      <c r="A63" s="1">
        <v>60</v>
      </c>
      <c r="B63" s="95" t="s">
        <v>64</v>
      </c>
      <c r="C63" s="118" t="s">
        <v>79</v>
      </c>
      <c r="D63" s="110">
        <v>6</v>
      </c>
      <c r="E63" s="60"/>
      <c r="F63" s="7"/>
      <c r="G63" s="7"/>
      <c r="H63" s="60"/>
      <c r="I63" s="60"/>
      <c r="J63" s="60"/>
      <c r="K63" s="60"/>
      <c r="L63" s="60"/>
      <c r="M63" s="11">
        <f t="shared" si="4"/>
        <v>0</v>
      </c>
      <c r="N63" s="51" t="e">
        <f t="shared" si="5"/>
        <v>#DIV/0!</v>
      </c>
      <c r="O63" s="80">
        <f t="shared" si="6"/>
        <v>-1547</v>
      </c>
      <c r="P63" s="59" t="e">
        <f t="shared" si="7"/>
        <v>#DIV/0!</v>
      </c>
    </row>
    <row r="64" spans="1:16" hidden="1" outlineLevel="1">
      <c r="A64" s="1">
        <v>61</v>
      </c>
      <c r="B64" s="72" t="s">
        <v>117</v>
      </c>
      <c r="C64" s="118" t="s">
        <v>6</v>
      </c>
      <c r="D64" s="110">
        <v>30</v>
      </c>
      <c r="E64" s="7"/>
      <c r="F64" s="7"/>
      <c r="G64" s="7"/>
      <c r="H64" s="60"/>
      <c r="I64" s="60"/>
      <c r="J64" s="60"/>
      <c r="K64" s="60"/>
      <c r="L64" s="60"/>
      <c r="M64" s="11">
        <f t="shared" si="4"/>
        <v>0</v>
      </c>
      <c r="N64" s="51" t="e">
        <f t="shared" si="5"/>
        <v>#DIV/0!</v>
      </c>
      <c r="O64" s="80">
        <f t="shared" si="6"/>
        <v>-1547</v>
      </c>
      <c r="P64" s="59" t="e">
        <f t="shared" si="7"/>
        <v>#DIV/0!</v>
      </c>
    </row>
    <row r="65" spans="1:16" hidden="1" outlineLevel="1">
      <c r="A65" s="1">
        <v>62</v>
      </c>
      <c r="B65" s="72" t="s">
        <v>118</v>
      </c>
      <c r="C65" s="118" t="s">
        <v>6</v>
      </c>
      <c r="D65" s="110">
        <v>19</v>
      </c>
      <c r="E65" s="7"/>
      <c r="F65" s="7"/>
      <c r="G65" s="7"/>
      <c r="H65" s="60"/>
      <c r="I65" s="60"/>
      <c r="J65" s="60"/>
      <c r="K65" s="60"/>
      <c r="L65" s="60"/>
      <c r="M65" s="11">
        <f t="shared" si="4"/>
        <v>0</v>
      </c>
      <c r="N65" s="51" t="e">
        <f t="shared" si="5"/>
        <v>#DIV/0!</v>
      </c>
      <c r="O65" s="80">
        <f t="shared" si="6"/>
        <v>-1547</v>
      </c>
      <c r="P65" s="59" t="e">
        <f t="shared" si="7"/>
        <v>#DIV/0!</v>
      </c>
    </row>
    <row r="66" spans="1:16" hidden="1" outlineLevel="1">
      <c r="A66" s="1">
        <v>63</v>
      </c>
      <c r="B66" s="72" t="s">
        <v>119</v>
      </c>
      <c r="C66" s="118" t="s">
        <v>6</v>
      </c>
      <c r="D66" s="110">
        <v>27</v>
      </c>
      <c r="E66" s="7"/>
      <c r="F66" s="7"/>
      <c r="G66" s="7"/>
      <c r="H66" s="60"/>
      <c r="I66" s="60"/>
      <c r="J66" s="60"/>
      <c r="K66" s="60"/>
      <c r="L66" s="60"/>
      <c r="M66" s="11">
        <f t="shared" si="4"/>
        <v>0</v>
      </c>
      <c r="N66" s="51" t="e">
        <f t="shared" si="5"/>
        <v>#DIV/0!</v>
      </c>
      <c r="O66" s="80">
        <f t="shared" si="6"/>
        <v>-1547</v>
      </c>
      <c r="P66" s="59" t="e">
        <f t="shared" si="7"/>
        <v>#DIV/0!</v>
      </c>
    </row>
    <row r="67" spans="1:16" hidden="1" outlineLevel="1">
      <c r="A67" s="1">
        <v>64</v>
      </c>
      <c r="B67" s="72" t="s">
        <v>24</v>
      </c>
      <c r="C67" s="118" t="s">
        <v>6</v>
      </c>
      <c r="D67" s="110">
        <v>7</v>
      </c>
      <c r="E67" s="7"/>
      <c r="F67" s="7"/>
      <c r="G67" s="7"/>
      <c r="H67" s="60"/>
      <c r="I67" s="60"/>
      <c r="J67" s="60"/>
      <c r="K67" s="60"/>
      <c r="L67" s="60"/>
      <c r="M67" s="11">
        <f t="shared" si="4"/>
        <v>0</v>
      </c>
      <c r="N67" s="51" t="e">
        <f t="shared" si="5"/>
        <v>#DIV/0!</v>
      </c>
      <c r="O67" s="80">
        <f t="shared" si="6"/>
        <v>-1547</v>
      </c>
      <c r="P67" s="59" t="e">
        <f t="shared" si="7"/>
        <v>#DIV/0!</v>
      </c>
    </row>
    <row r="68" spans="1:16" hidden="1" outlineLevel="1">
      <c r="A68" s="1">
        <v>65</v>
      </c>
      <c r="B68" s="100" t="s">
        <v>121</v>
      </c>
      <c r="C68" s="118" t="s">
        <v>5</v>
      </c>
      <c r="D68" s="110">
        <v>12</v>
      </c>
      <c r="E68" s="60"/>
      <c r="F68" s="7"/>
      <c r="G68" s="7"/>
      <c r="H68" s="60"/>
      <c r="I68" s="60"/>
      <c r="J68" s="60"/>
      <c r="K68" s="60"/>
      <c r="L68" s="60"/>
      <c r="M68" s="11">
        <f t="shared" ref="M68:M106" si="8">SUM(E68:L68)+COUNT(E68:L68)*D68</f>
        <v>0</v>
      </c>
      <c r="N68" s="51" t="e">
        <f t="shared" si="5"/>
        <v>#DIV/0!</v>
      </c>
      <c r="O68" s="80">
        <f t="shared" si="6"/>
        <v>-1547</v>
      </c>
      <c r="P68" s="59" t="e">
        <f t="shared" si="7"/>
        <v>#DIV/0!</v>
      </c>
    </row>
    <row r="69" spans="1:16" hidden="1" outlineLevel="1">
      <c r="A69" s="1">
        <v>66</v>
      </c>
      <c r="B69" s="72" t="s">
        <v>122</v>
      </c>
      <c r="C69" s="118" t="s">
        <v>147</v>
      </c>
      <c r="D69" s="110">
        <v>9</v>
      </c>
      <c r="E69" s="60"/>
      <c r="F69" s="7"/>
      <c r="G69" s="7"/>
      <c r="H69" s="60"/>
      <c r="I69" s="60"/>
      <c r="J69" s="60"/>
      <c r="K69" s="60"/>
      <c r="L69" s="60"/>
      <c r="M69" s="11">
        <f t="shared" si="8"/>
        <v>0</v>
      </c>
      <c r="N69" s="51" t="e">
        <f t="shared" ref="N69:N106" si="9">M69/(COUNT(E69:L69))</f>
        <v>#DIV/0!</v>
      </c>
      <c r="O69" s="80">
        <f t="shared" ref="O69:O106" si="10">M69-$M$15</f>
        <v>-1547</v>
      </c>
      <c r="P69" s="59" t="e">
        <f t="shared" ref="P69:P106" si="11">AVERAGE(E69:L69)</f>
        <v>#DIV/0!</v>
      </c>
    </row>
    <row r="70" spans="1:16" hidden="1" outlineLevel="1">
      <c r="A70" s="1">
        <v>67</v>
      </c>
      <c r="B70" s="103" t="s">
        <v>123</v>
      </c>
      <c r="C70" s="118" t="s">
        <v>147</v>
      </c>
      <c r="D70" s="113">
        <v>22</v>
      </c>
      <c r="E70" s="60"/>
      <c r="F70" s="7"/>
      <c r="G70" s="7"/>
      <c r="H70" s="60"/>
      <c r="I70" s="60"/>
      <c r="J70" s="60"/>
      <c r="K70" s="60"/>
      <c r="L70" s="60"/>
      <c r="M70" s="11">
        <f t="shared" si="8"/>
        <v>0</v>
      </c>
      <c r="N70" s="51" t="e">
        <f t="shared" si="9"/>
        <v>#DIV/0!</v>
      </c>
      <c r="O70" s="80">
        <f t="shared" si="10"/>
        <v>-1547</v>
      </c>
      <c r="P70" s="59" t="e">
        <f t="shared" si="11"/>
        <v>#DIV/0!</v>
      </c>
    </row>
    <row r="71" spans="1:16" hidden="1" outlineLevel="1">
      <c r="A71" s="1">
        <v>68</v>
      </c>
      <c r="B71" s="100" t="s">
        <v>10</v>
      </c>
      <c r="C71" s="118" t="s">
        <v>8</v>
      </c>
      <c r="D71" s="110">
        <v>8</v>
      </c>
      <c r="E71" s="7"/>
      <c r="F71" s="7"/>
      <c r="G71" s="7"/>
      <c r="H71" s="60"/>
      <c r="I71" s="60"/>
      <c r="J71" s="60"/>
      <c r="K71" s="60"/>
      <c r="L71" s="60"/>
      <c r="M71" s="11">
        <f t="shared" si="8"/>
        <v>0</v>
      </c>
      <c r="N71" s="51" t="e">
        <f t="shared" si="9"/>
        <v>#DIV/0!</v>
      </c>
      <c r="O71" s="80">
        <f t="shared" si="10"/>
        <v>-1547</v>
      </c>
      <c r="P71" s="59" t="e">
        <f t="shared" si="11"/>
        <v>#DIV/0!</v>
      </c>
    </row>
    <row r="72" spans="1:16" hidden="1" outlineLevel="1">
      <c r="A72" s="1">
        <v>69</v>
      </c>
      <c r="B72" s="72" t="s">
        <v>124</v>
      </c>
      <c r="C72" s="118" t="s">
        <v>6</v>
      </c>
      <c r="D72" s="110">
        <v>38</v>
      </c>
      <c r="E72" s="60"/>
      <c r="F72" s="7"/>
      <c r="G72" s="7"/>
      <c r="H72" s="60"/>
      <c r="I72" s="60"/>
      <c r="J72" s="60"/>
      <c r="K72" s="60"/>
      <c r="L72" s="60"/>
      <c r="M72" s="11">
        <f t="shared" si="8"/>
        <v>0</v>
      </c>
      <c r="N72" s="51" t="e">
        <f t="shared" si="9"/>
        <v>#DIV/0!</v>
      </c>
      <c r="O72" s="80">
        <f t="shared" si="10"/>
        <v>-1547</v>
      </c>
      <c r="P72" s="59" t="e">
        <f t="shared" si="11"/>
        <v>#DIV/0!</v>
      </c>
    </row>
    <row r="73" spans="1:16" hidden="1" outlineLevel="1">
      <c r="A73" s="1">
        <v>70</v>
      </c>
      <c r="B73" s="72" t="s">
        <v>20</v>
      </c>
      <c r="C73" s="118" t="s">
        <v>6</v>
      </c>
      <c r="D73" s="110">
        <v>10</v>
      </c>
      <c r="E73" s="60"/>
      <c r="F73" s="7"/>
      <c r="G73" s="7"/>
      <c r="H73" s="60"/>
      <c r="I73" s="60"/>
      <c r="J73" s="60"/>
      <c r="K73" s="60"/>
      <c r="L73" s="60"/>
      <c r="M73" s="11">
        <f t="shared" si="8"/>
        <v>0</v>
      </c>
      <c r="N73" s="51" t="e">
        <f t="shared" si="9"/>
        <v>#DIV/0!</v>
      </c>
      <c r="O73" s="80">
        <f t="shared" si="10"/>
        <v>-1547</v>
      </c>
      <c r="P73" s="59" t="e">
        <f t="shared" si="11"/>
        <v>#DIV/0!</v>
      </c>
    </row>
    <row r="74" spans="1:16" hidden="1" outlineLevel="1">
      <c r="A74" s="1">
        <v>71</v>
      </c>
      <c r="B74" s="72" t="s">
        <v>65</v>
      </c>
      <c r="C74" s="117" t="s">
        <v>6</v>
      </c>
      <c r="D74" s="110">
        <v>31</v>
      </c>
      <c r="E74" s="60"/>
      <c r="F74" s="7"/>
      <c r="G74" s="7"/>
      <c r="H74" s="60"/>
      <c r="I74" s="60"/>
      <c r="J74" s="60"/>
      <c r="K74" s="60"/>
      <c r="L74" s="60"/>
      <c r="M74" s="11">
        <f t="shared" si="8"/>
        <v>0</v>
      </c>
      <c r="N74" s="51" t="e">
        <f t="shared" si="9"/>
        <v>#DIV/0!</v>
      </c>
      <c r="O74" s="80">
        <f t="shared" si="10"/>
        <v>-1547</v>
      </c>
      <c r="P74" s="59" t="e">
        <f t="shared" si="11"/>
        <v>#DIV/0!</v>
      </c>
    </row>
    <row r="75" spans="1:16" hidden="1" outlineLevel="1">
      <c r="A75" s="1">
        <v>72</v>
      </c>
      <c r="B75" s="78" t="s">
        <v>22</v>
      </c>
      <c r="C75" s="118" t="s">
        <v>8</v>
      </c>
      <c r="D75" s="110">
        <v>12</v>
      </c>
      <c r="E75" s="7"/>
      <c r="F75" s="7"/>
      <c r="G75" s="7"/>
      <c r="H75" s="60"/>
      <c r="I75" s="60"/>
      <c r="J75" s="60"/>
      <c r="K75" s="60"/>
      <c r="L75" s="60"/>
      <c r="M75" s="11">
        <f t="shared" si="8"/>
        <v>0</v>
      </c>
      <c r="N75" s="51" t="e">
        <f t="shared" si="9"/>
        <v>#DIV/0!</v>
      </c>
      <c r="O75" s="80">
        <f t="shared" si="10"/>
        <v>-1547</v>
      </c>
      <c r="P75" s="59" t="e">
        <f t="shared" si="11"/>
        <v>#DIV/0!</v>
      </c>
    </row>
    <row r="76" spans="1:16" hidden="1" outlineLevel="1">
      <c r="A76" s="1">
        <v>73</v>
      </c>
      <c r="B76" s="96" t="s">
        <v>66</v>
      </c>
      <c r="C76" s="118" t="s">
        <v>77</v>
      </c>
      <c r="D76" s="113">
        <v>24</v>
      </c>
      <c r="E76" s="7"/>
      <c r="F76" s="7"/>
      <c r="G76" s="7"/>
      <c r="H76" s="60"/>
      <c r="I76" s="60"/>
      <c r="J76" s="60"/>
      <c r="K76" s="60"/>
      <c r="L76" s="60"/>
      <c r="M76" s="11">
        <f t="shared" si="8"/>
        <v>0</v>
      </c>
      <c r="N76" s="51" t="e">
        <f t="shared" si="9"/>
        <v>#DIV/0!</v>
      </c>
      <c r="O76" s="80">
        <f t="shared" si="10"/>
        <v>-1547</v>
      </c>
      <c r="P76" s="59" t="e">
        <f t="shared" si="11"/>
        <v>#DIV/0!</v>
      </c>
    </row>
    <row r="77" spans="1:16" hidden="1" outlineLevel="1">
      <c r="A77" s="1">
        <v>74</v>
      </c>
      <c r="B77" s="99" t="s">
        <v>126</v>
      </c>
      <c r="C77" s="118" t="s">
        <v>6</v>
      </c>
      <c r="D77" s="110">
        <v>23</v>
      </c>
      <c r="E77" s="7"/>
      <c r="F77" s="7"/>
      <c r="G77" s="7"/>
      <c r="H77" s="60"/>
      <c r="I77" s="60"/>
      <c r="J77" s="60"/>
      <c r="K77" s="60"/>
      <c r="L77" s="60"/>
      <c r="M77" s="11">
        <f t="shared" si="8"/>
        <v>0</v>
      </c>
      <c r="N77" s="51" t="e">
        <f t="shared" si="9"/>
        <v>#DIV/0!</v>
      </c>
      <c r="O77" s="80">
        <f t="shared" si="10"/>
        <v>-1547</v>
      </c>
      <c r="P77" s="59" t="e">
        <f t="shared" si="11"/>
        <v>#DIV/0!</v>
      </c>
    </row>
    <row r="78" spans="1:16" hidden="1" outlineLevel="1">
      <c r="A78" s="1">
        <v>75</v>
      </c>
      <c r="B78" s="104" t="s">
        <v>68</v>
      </c>
      <c r="C78" s="118" t="s">
        <v>5</v>
      </c>
      <c r="D78" s="113">
        <v>24</v>
      </c>
      <c r="E78" s="7"/>
      <c r="F78" s="7"/>
      <c r="G78" s="7"/>
      <c r="H78" s="60"/>
      <c r="I78" s="60"/>
      <c r="J78" s="60"/>
      <c r="K78" s="60"/>
      <c r="L78" s="60"/>
      <c r="M78" s="11">
        <f t="shared" si="8"/>
        <v>0</v>
      </c>
      <c r="N78" s="51" t="e">
        <f t="shared" si="9"/>
        <v>#DIV/0!</v>
      </c>
      <c r="O78" s="80">
        <f t="shared" si="10"/>
        <v>-1547</v>
      </c>
      <c r="P78" s="59" t="e">
        <f t="shared" si="11"/>
        <v>#DIV/0!</v>
      </c>
    </row>
    <row r="79" spans="1:16" hidden="1" outlineLevel="1">
      <c r="A79" s="1">
        <v>76</v>
      </c>
      <c r="B79" s="72" t="s">
        <v>69</v>
      </c>
      <c r="C79" s="122" t="s">
        <v>8</v>
      </c>
      <c r="D79" s="110">
        <v>22</v>
      </c>
      <c r="E79" s="7"/>
      <c r="F79" s="7"/>
      <c r="G79" s="7"/>
      <c r="H79" s="60"/>
      <c r="I79" s="60"/>
      <c r="J79" s="60"/>
      <c r="K79" s="60"/>
      <c r="L79" s="60"/>
      <c r="M79" s="11">
        <f t="shared" si="8"/>
        <v>0</v>
      </c>
      <c r="N79" s="51" t="e">
        <f t="shared" si="9"/>
        <v>#DIV/0!</v>
      </c>
      <c r="O79" s="80">
        <f t="shared" si="10"/>
        <v>-1547</v>
      </c>
      <c r="P79" s="59" t="e">
        <f t="shared" si="11"/>
        <v>#DIV/0!</v>
      </c>
    </row>
    <row r="80" spans="1:16" hidden="1" outlineLevel="1">
      <c r="A80" s="1">
        <v>77</v>
      </c>
      <c r="B80" s="103" t="s">
        <v>71</v>
      </c>
      <c r="C80" s="118" t="s">
        <v>6</v>
      </c>
      <c r="D80" s="113">
        <v>31</v>
      </c>
      <c r="E80" s="60"/>
      <c r="F80" s="7"/>
      <c r="G80" s="7"/>
      <c r="H80" s="60"/>
      <c r="I80" s="60"/>
      <c r="J80" s="60"/>
      <c r="K80" s="60"/>
      <c r="L80" s="60"/>
      <c r="M80" s="11">
        <f t="shared" si="8"/>
        <v>0</v>
      </c>
      <c r="N80" s="51" t="e">
        <f t="shared" si="9"/>
        <v>#DIV/0!</v>
      </c>
      <c r="O80" s="80">
        <f t="shared" si="10"/>
        <v>-1547</v>
      </c>
      <c r="P80" s="59" t="e">
        <f t="shared" si="11"/>
        <v>#DIV/0!</v>
      </c>
    </row>
    <row r="81" spans="1:16" hidden="1" outlineLevel="1">
      <c r="A81" s="1">
        <v>78</v>
      </c>
      <c r="B81" s="72" t="s">
        <v>18</v>
      </c>
      <c r="C81" s="118" t="s">
        <v>11</v>
      </c>
      <c r="D81" s="110">
        <v>7</v>
      </c>
      <c r="E81" s="7"/>
      <c r="F81" s="7"/>
      <c r="G81" s="7"/>
      <c r="H81" s="60"/>
      <c r="I81" s="60"/>
      <c r="J81" s="60"/>
      <c r="K81" s="60"/>
      <c r="L81" s="60"/>
      <c r="M81" s="11">
        <f t="shared" si="8"/>
        <v>0</v>
      </c>
      <c r="N81" s="51" t="e">
        <f t="shared" si="9"/>
        <v>#DIV/0!</v>
      </c>
      <c r="O81" s="80">
        <f t="shared" si="10"/>
        <v>-1547</v>
      </c>
      <c r="P81" s="59" t="e">
        <f t="shared" si="11"/>
        <v>#DIV/0!</v>
      </c>
    </row>
    <row r="82" spans="1:16" hidden="1" outlineLevel="1">
      <c r="A82" s="1">
        <v>79</v>
      </c>
      <c r="B82" s="72" t="s">
        <v>127</v>
      </c>
      <c r="C82" s="118" t="s">
        <v>6</v>
      </c>
      <c r="D82" s="110">
        <v>21</v>
      </c>
      <c r="E82" s="7"/>
      <c r="F82" s="7"/>
      <c r="G82" s="7"/>
      <c r="H82" s="60"/>
      <c r="I82" s="60"/>
      <c r="J82" s="60"/>
      <c r="K82" s="60"/>
      <c r="L82" s="60"/>
      <c r="M82" s="11">
        <f t="shared" si="8"/>
        <v>0</v>
      </c>
      <c r="N82" s="51" t="e">
        <f t="shared" si="9"/>
        <v>#DIV/0!</v>
      </c>
      <c r="O82" s="80">
        <f t="shared" si="10"/>
        <v>-1547</v>
      </c>
      <c r="P82" s="59" t="e">
        <f t="shared" si="11"/>
        <v>#DIV/0!</v>
      </c>
    </row>
    <row r="83" spans="1:16" hidden="1" outlineLevel="1">
      <c r="A83" s="1">
        <v>80</v>
      </c>
      <c r="B83" s="76" t="s">
        <v>23</v>
      </c>
      <c r="C83" s="118" t="s">
        <v>6</v>
      </c>
      <c r="D83" s="113">
        <v>31</v>
      </c>
      <c r="E83" s="7"/>
      <c r="F83" s="7"/>
      <c r="G83" s="7"/>
      <c r="H83" s="60"/>
      <c r="I83" s="60"/>
      <c r="J83" s="60"/>
      <c r="K83" s="60"/>
      <c r="L83" s="60"/>
      <c r="M83" s="11">
        <f t="shared" si="8"/>
        <v>0</v>
      </c>
      <c r="N83" s="51" t="e">
        <f t="shared" si="9"/>
        <v>#DIV/0!</v>
      </c>
      <c r="O83" s="80">
        <f t="shared" si="10"/>
        <v>-1547</v>
      </c>
      <c r="P83" s="59" t="e">
        <f t="shared" si="11"/>
        <v>#DIV/0!</v>
      </c>
    </row>
    <row r="84" spans="1:16" hidden="1" outlineLevel="1">
      <c r="A84" s="1">
        <v>81</v>
      </c>
      <c r="B84" s="101" t="s">
        <v>128</v>
      </c>
      <c r="C84" s="118" t="s">
        <v>79</v>
      </c>
      <c r="D84" s="110">
        <v>14</v>
      </c>
      <c r="E84" s="7"/>
      <c r="F84" s="7"/>
      <c r="G84" s="7"/>
      <c r="H84" s="60"/>
      <c r="I84" s="60"/>
      <c r="J84" s="60"/>
      <c r="K84" s="60"/>
      <c r="L84" s="60"/>
      <c r="M84" s="11">
        <f t="shared" si="8"/>
        <v>0</v>
      </c>
      <c r="N84" s="51" t="e">
        <f t="shared" si="9"/>
        <v>#DIV/0!</v>
      </c>
      <c r="O84" s="80">
        <f t="shared" si="10"/>
        <v>-1547</v>
      </c>
      <c r="P84" s="59" t="e">
        <f t="shared" si="11"/>
        <v>#DIV/0!</v>
      </c>
    </row>
    <row r="85" spans="1:16" hidden="1" outlineLevel="1">
      <c r="A85" s="1">
        <v>82</v>
      </c>
      <c r="B85" s="72" t="s">
        <v>12</v>
      </c>
      <c r="C85" s="118" t="s">
        <v>6</v>
      </c>
      <c r="D85" s="110">
        <v>13</v>
      </c>
      <c r="E85" s="7"/>
      <c r="F85" s="7"/>
      <c r="G85" s="7"/>
      <c r="H85" s="60"/>
      <c r="I85" s="60"/>
      <c r="J85" s="60"/>
      <c r="K85" s="60"/>
      <c r="L85" s="60"/>
      <c r="M85" s="11">
        <f t="shared" si="8"/>
        <v>0</v>
      </c>
      <c r="N85" s="51" t="e">
        <f t="shared" si="9"/>
        <v>#DIV/0!</v>
      </c>
      <c r="O85" s="80">
        <f t="shared" si="10"/>
        <v>-1547</v>
      </c>
      <c r="P85" s="59" t="e">
        <f t="shared" si="11"/>
        <v>#DIV/0!</v>
      </c>
    </row>
    <row r="86" spans="1:16" hidden="1" outlineLevel="1">
      <c r="A86" s="1">
        <v>83</v>
      </c>
      <c r="B86" s="72" t="s">
        <v>132</v>
      </c>
      <c r="C86" s="116" t="s">
        <v>6</v>
      </c>
      <c r="D86" s="110">
        <v>26</v>
      </c>
      <c r="E86" s="7"/>
      <c r="F86" s="7"/>
      <c r="G86" s="7"/>
      <c r="H86" s="60"/>
      <c r="I86" s="60"/>
      <c r="J86" s="60"/>
      <c r="K86" s="60"/>
      <c r="L86" s="60"/>
      <c r="M86" s="11">
        <f t="shared" si="8"/>
        <v>0</v>
      </c>
      <c r="N86" s="51" t="e">
        <f t="shared" si="9"/>
        <v>#DIV/0!</v>
      </c>
      <c r="O86" s="80">
        <f t="shared" si="10"/>
        <v>-1547</v>
      </c>
      <c r="P86" s="59" t="e">
        <f t="shared" si="11"/>
        <v>#DIV/0!</v>
      </c>
    </row>
    <row r="87" spans="1:16" hidden="1" outlineLevel="1">
      <c r="A87" s="1">
        <v>84</v>
      </c>
      <c r="B87" s="72" t="s">
        <v>133</v>
      </c>
      <c r="C87" s="116" t="s">
        <v>78</v>
      </c>
      <c r="D87" s="110">
        <v>1</v>
      </c>
      <c r="E87" s="7"/>
      <c r="F87" s="7"/>
      <c r="G87" s="7"/>
      <c r="H87" s="60"/>
      <c r="I87" s="60"/>
      <c r="J87" s="60"/>
      <c r="K87" s="60"/>
      <c r="L87" s="60"/>
      <c r="M87" s="11">
        <f t="shared" si="8"/>
        <v>0</v>
      </c>
      <c r="N87" s="51" t="e">
        <f t="shared" si="9"/>
        <v>#DIV/0!</v>
      </c>
      <c r="O87" s="80">
        <f t="shared" si="10"/>
        <v>-1547</v>
      </c>
      <c r="P87" s="59" t="e">
        <f t="shared" si="11"/>
        <v>#DIV/0!</v>
      </c>
    </row>
    <row r="88" spans="1:16" hidden="1" outlineLevel="1">
      <c r="A88" s="1">
        <v>85</v>
      </c>
      <c r="B88" s="100" t="s">
        <v>135</v>
      </c>
      <c r="C88" s="116" t="s">
        <v>8</v>
      </c>
      <c r="D88" s="110">
        <v>6</v>
      </c>
      <c r="E88" s="7"/>
      <c r="F88" s="7"/>
      <c r="G88" s="7"/>
      <c r="H88" s="60"/>
      <c r="I88" s="60"/>
      <c r="J88" s="60"/>
      <c r="K88" s="60"/>
      <c r="L88" s="60"/>
      <c r="M88" s="11">
        <f t="shared" si="8"/>
        <v>0</v>
      </c>
      <c r="N88" s="51" t="e">
        <f t="shared" si="9"/>
        <v>#DIV/0!</v>
      </c>
      <c r="O88" s="80">
        <f t="shared" si="10"/>
        <v>-1547</v>
      </c>
      <c r="P88" s="59" t="e">
        <f t="shared" si="11"/>
        <v>#DIV/0!</v>
      </c>
    </row>
    <row r="89" spans="1:16" hidden="1" outlineLevel="1">
      <c r="A89" s="1">
        <v>86</v>
      </c>
      <c r="B89" s="72" t="s">
        <v>25</v>
      </c>
      <c r="C89" s="116" t="s">
        <v>6</v>
      </c>
      <c r="D89" s="110">
        <v>22</v>
      </c>
      <c r="E89" s="7"/>
      <c r="F89" s="7"/>
      <c r="G89" s="7"/>
      <c r="H89" s="60"/>
      <c r="I89" s="60"/>
      <c r="J89" s="60"/>
      <c r="K89" s="60"/>
      <c r="L89" s="60"/>
      <c r="M89" s="11">
        <f t="shared" si="8"/>
        <v>0</v>
      </c>
      <c r="N89" s="51" t="e">
        <f t="shared" si="9"/>
        <v>#DIV/0!</v>
      </c>
      <c r="O89" s="80">
        <f t="shared" si="10"/>
        <v>-1547</v>
      </c>
      <c r="P89" s="59" t="e">
        <f t="shared" si="11"/>
        <v>#DIV/0!</v>
      </c>
    </row>
    <row r="90" spans="1:16" hidden="1" outlineLevel="1">
      <c r="A90" s="1">
        <v>87</v>
      </c>
      <c r="B90" s="102" t="s">
        <v>136</v>
      </c>
      <c r="C90" s="116" t="s">
        <v>5</v>
      </c>
      <c r="D90" s="110">
        <v>14</v>
      </c>
      <c r="E90" s="7"/>
      <c r="F90" s="7"/>
      <c r="G90" s="7"/>
      <c r="H90" s="60"/>
      <c r="I90" s="60"/>
      <c r="J90" s="60"/>
      <c r="K90" s="60"/>
      <c r="L90" s="60"/>
      <c r="M90" s="11">
        <f t="shared" si="8"/>
        <v>0</v>
      </c>
      <c r="N90" s="51" t="e">
        <f t="shared" si="9"/>
        <v>#DIV/0!</v>
      </c>
      <c r="O90" s="80">
        <f t="shared" si="10"/>
        <v>-1547</v>
      </c>
      <c r="P90" s="59" t="e">
        <f t="shared" si="11"/>
        <v>#DIV/0!</v>
      </c>
    </row>
    <row r="91" spans="1:16" hidden="1" outlineLevel="1">
      <c r="A91" s="1">
        <v>88</v>
      </c>
      <c r="B91" s="99" t="s">
        <v>75</v>
      </c>
      <c r="C91" s="116" t="s">
        <v>77</v>
      </c>
      <c r="D91" s="110">
        <v>16</v>
      </c>
      <c r="E91" s="7"/>
      <c r="F91" s="7"/>
      <c r="G91" s="7"/>
      <c r="H91" s="60"/>
      <c r="I91" s="60"/>
      <c r="J91" s="60"/>
      <c r="K91" s="60"/>
      <c r="L91" s="60"/>
      <c r="M91" s="11">
        <f t="shared" si="8"/>
        <v>0</v>
      </c>
      <c r="N91" s="51" t="e">
        <f t="shared" si="9"/>
        <v>#DIV/0!</v>
      </c>
      <c r="O91" s="80">
        <f t="shared" si="10"/>
        <v>-1547</v>
      </c>
      <c r="P91" s="59" t="e">
        <f t="shared" si="11"/>
        <v>#DIV/0!</v>
      </c>
    </row>
    <row r="92" spans="1:16" hidden="1" outlineLevel="1">
      <c r="A92" s="1">
        <v>89</v>
      </c>
      <c r="B92" s="72" t="s">
        <v>137</v>
      </c>
      <c r="C92" s="116" t="s">
        <v>6</v>
      </c>
      <c r="D92" s="110">
        <v>30</v>
      </c>
      <c r="E92" s="7"/>
      <c r="F92" s="7"/>
      <c r="G92" s="7"/>
      <c r="H92" s="60"/>
      <c r="I92" s="60"/>
      <c r="J92" s="60"/>
      <c r="K92" s="60"/>
      <c r="L92" s="60"/>
      <c r="M92" s="11">
        <f t="shared" si="8"/>
        <v>0</v>
      </c>
      <c r="N92" s="51" t="e">
        <f t="shared" si="9"/>
        <v>#DIV/0!</v>
      </c>
      <c r="O92" s="80">
        <f t="shared" si="10"/>
        <v>-1547</v>
      </c>
      <c r="P92" s="59" t="e">
        <f t="shared" si="11"/>
        <v>#DIV/0!</v>
      </c>
    </row>
    <row r="93" spans="1:16" hidden="1" outlineLevel="1">
      <c r="A93" s="1">
        <v>90</v>
      </c>
      <c r="B93" s="76" t="s">
        <v>138</v>
      </c>
      <c r="C93" s="116" t="s">
        <v>6</v>
      </c>
      <c r="D93" s="113">
        <v>50</v>
      </c>
      <c r="E93" s="7"/>
      <c r="F93" s="7"/>
      <c r="G93" s="7"/>
      <c r="H93" s="60"/>
      <c r="I93" s="60"/>
      <c r="J93" s="60"/>
      <c r="K93" s="60"/>
      <c r="L93" s="60"/>
      <c r="M93" s="11">
        <f t="shared" si="8"/>
        <v>0</v>
      </c>
      <c r="N93" s="51" t="e">
        <f t="shared" si="9"/>
        <v>#DIV/0!</v>
      </c>
      <c r="O93" s="80">
        <f t="shared" si="10"/>
        <v>-1547</v>
      </c>
      <c r="P93" s="59" t="e">
        <f t="shared" si="11"/>
        <v>#DIV/0!</v>
      </c>
    </row>
    <row r="94" spans="1:16" hidden="1" outlineLevel="1">
      <c r="A94" s="1">
        <v>91</v>
      </c>
      <c r="B94" s="96" t="s">
        <v>139</v>
      </c>
      <c r="C94" s="116" t="s">
        <v>6</v>
      </c>
      <c r="D94" s="113">
        <v>54</v>
      </c>
      <c r="E94" s="7"/>
      <c r="F94" s="60"/>
      <c r="G94" s="60"/>
      <c r="H94" s="60"/>
      <c r="I94" s="60"/>
      <c r="J94" s="60"/>
      <c r="K94" s="60"/>
      <c r="L94" s="60"/>
      <c r="M94" s="11">
        <f t="shared" si="8"/>
        <v>0</v>
      </c>
      <c r="N94" s="51" t="e">
        <f t="shared" si="9"/>
        <v>#DIV/0!</v>
      </c>
      <c r="O94" s="80">
        <f t="shared" si="10"/>
        <v>-1547</v>
      </c>
      <c r="P94" s="59" t="e">
        <f t="shared" si="11"/>
        <v>#DIV/0!</v>
      </c>
    </row>
    <row r="95" spans="1:16" hidden="1" outlineLevel="1">
      <c r="A95" s="1">
        <v>92</v>
      </c>
      <c r="B95" s="100" t="s">
        <v>140</v>
      </c>
      <c r="C95" s="116" t="s">
        <v>6</v>
      </c>
      <c r="D95" s="110">
        <v>29</v>
      </c>
      <c r="E95" s="7"/>
      <c r="F95" s="60"/>
      <c r="G95" s="60"/>
      <c r="H95" s="60"/>
      <c r="I95" s="60"/>
      <c r="J95" s="60"/>
      <c r="K95" s="60"/>
      <c r="L95" s="60"/>
      <c r="M95" s="11">
        <f t="shared" si="8"/>
        <v>0</v>
      </c>
      <c r="N95" s="51" t="e">
        <f t="shared" si="9"/>
        <v>#DIV/0!</v>
      </c>
      <c r="O95" s="80">
        <f t="shared" si="10"/>
        <v>-1547</v>
      </c>
      <c r="P95" s="59" t="e">
        <f t="shared" si="11"/>
        <v>#DIV/0!</v>
      </c>
    </row>
    <row r="96" spans="1:16" hidden="1" outlineLevel="1">
      <c r="A96" s="1">
        <v>93</v>
      </c>
      <c r="B96" s="130" t="s">
        <v>141</v>
      </c>
      <c r="C96" s="91" t="s">
        <v>6</v>
      </c>
      <c r="D96" s="110">
        <v>26</v>
      </c>
      <c r="E96" s="7"/>
      <c r="F96" s="7"/>
      <c r="G96" s="7"/>
      <c r="H96" s="60"/>
      <c r="I96" s="60"/>
      <c r="J96" s="60"/>
      <c r="K96" s="60"/>
      <c r="L96" s="60"/>
      <c r="M96" s="11">
        <f t="shared" si="8"/>
        <v>0</v>
      </c>
      <c r="N96" s="51" t="e">
        <f t="shared" si="9"/>
        <v>#DIV/0!</v>
      </c>
      <c r="O96" s="80">
        <f t="shared" si="10"/>
        <v>-1547</v>
      </c>
      <c r="P96" s="59" t="e">
        <f t="shared" si="11"/>
        <v>#DIV/0!</v>
      </c>
    </row>
    <row r="97" spans="1:16" hidden="1" outlineLevel="1">
      <c r="A97" s="1">
        <v>94</v>
      </c>
      <c r="B97" s="124" t="s">
        <v>50</v>
      </c>
      <c r="C97" s="91" t="s">
        <v>5</v>
      </c>
      <c r="D97" s="125">
        <v>40</v>
      </c>
      <c r="E97" s="7"/>
      <c r="F97" s="7"/>
      <c r="G97" s="7"/>
      <c r="H97" s="60"/>
      <c r="I97" s="60"/>
      <c r="J97" s="60"/>
      <c r="K97" s="60"/>
      <c r="L97" s="60"/>
      <c r="M97" s="11">
        <f t="shared" si="8"/>
        <v>0</v>
      </c>
      <c r="N97" s="51" t="e">
        <f t="shared" si="9"/>
        <v>#DIV/0!</v>
      </c>
      <c r="O97" s="80">
        <f t="shared" si="10"/>
        <v>-1547</v>
      </c>
      <c r="P97" s="59" t="e">
        <f t="shared" si="11"/>
        <v>#DIV/0!</v>
      </c>
    </row>
    <row r="98" spans="1:16" hidden="1" outlineLevel="1">
      <c r="A98" s="1">
        <v>95</v>
      </c>
      <c r="B98" s="119" t="s">
        <v>142</v>
      </c>
      <c r="C98" s="91" t="s">
        <v>77</v>
      </c>
      <c r="D98" s="123">
        <v>13</v>
      </c>
      <c r="E98" s="7"/>
      <c r="F98" s="7"/>
      <c r="G98" s="7"/>
      <c r="H98" s="60"/>
      <c r="I98" s="60"/>
      <c r="J98" s="60"/>
      <c r="K98" s="60"/>
      <c r="L98" s="60"/>
      <c r="M98" s="11">
        <f t="shared" si="8"/>
        <v>0</v>
      </c>
      <c r="N98" s="51" t="e">
        <f t="shared" si="9"/>
        <v>#DIV/0!</v>
      </c>
      <c r="O98" s="80">
        <f t="shared" si="10"/>
        <v>-1547</v>
      </c>
      <c r="P98" s="59" t="e">
        <f t="shared" si="11"/>
        <v>#DIV/0!</v>
      </c>
    </row>
    <row r="99" spans="1:16" hidden="1" outlineLevel="1">
      <c r="A99" s="1">
        <v>96</v>
      </c>
      <c r="B99" s="55" t="s">
        <v>144</v>
      </c>
      <c r="C99" s="91" t="s">
        <v>6</v>
      </c>
      <c r="D99" s="123">
        <v>22</v>
      </c>
      <c r="E99" s="7"/>
      <c r="F99" s="7"/>
      <c r="G99" s="7"/>
      <c r="H99" s="60"/>
      <c r="I99" s="60"/>
      <c r="J99" s="60"/>
      <c r="K99" s="60"/>
      <c r="L99" s="60"/>
      <c r="M99" s="11">
        <f t="shared" si="8"/>
        <v>0</v>
      </c>
      <c r="N99" s="51" t="e">
        <f t="shared" si="9"/>
        <v>#DIV/0!</v>
      </c>
      <c r="O99" s="80">
        <f t="shared" si="10"/>
        <v>-1547</v>
      </c>
      <c r="P99" s="59" t="e">
        <f t="shared" si="11"/>
        <v>#DIV/0!</v>
      </c>
    </row>
    <row r="100" spans="1:16" hidden="1" outlineLevel="1">
      <c r="A100" s="1">
        <v>97</v>
      </c>
      <c r="B100" s="94" t="s">
        <v>145</v>
      </c>
      <c r="C100" s="91" t="s">
        <v>148</v>
      </c>
      <c r="D100" s="125">
        <v>25</v>
      </c>
      <c r="E100" s="7"/>
      <c r="F100" s="7"/>
      <c r="G100" s="7"/>
      <c r="H100" s="60"/>
      <c r="I100" s="60"/>
      <c r="J100" s="60"/>
      <c r="K100" s="60"/>
      <c r="L100" s="60"/>
      <c r="M100" s="11">
        <f t="shared" si="8"/>
        <v>0</v>
      </c>
      <c r="N100" s="51" t="e">
        <f t="shared" si="9"/>
        <v>#DIV/0!</v>
      </c>
      <c r="O100" s="80">
        <f t="shared" si="10"/>
        <v>-1547</v>
      </c>
      <c r="P100" s="59" t="e">
        <f t="shared" si="11"/>
        <v>#DIV/0!</v>
      </c>
    </row>
    <row r="101" spans="1:16" hidden="1" outlineLevel="1">
      <c r="A101" s="1">
        <v>98</v>
      </c>
      <c r="B101" s="55" t="s">
        <v>76</v>
      </c>
      <c r="C101" s="91" t="s">
        <v>5</v>
      </c>
      <c r="D101" s="123">
        <v>12</v>
      </c>
      <c r="E101" s="7"/>
      <c r="F101" s="7"/>
      <c r="G101" s="7"/>
      <c r="H101" s="60"/>
      <c r="I101" s="60"/>
      <c r="J101" s="60"/>
      <c r="K101" s="60"/>
      <c r="L101" s="60"/>
      <c r="M101" s="11">
        <f t="shared" si="8"/>
        <v>0</v>
      </c>
      <c r="N101" s="51" t="e">
        <f t="shared" si="9"/>
        <v>#DIV/0!</v>
      </c>
      <c r="O101" s="80">
        <f t="shared" si="10"/>
        <v>-1547</v>
      </c>
      <c r="P101" s="59" t="e">
        <f t="shared" si="11"/>
        <v>#DIV/0!</v>
      </c>
    </row>
    <row r="102" spans="1:16" hidden="1" outlineLevel="1">
      <c r="A102" s="1">
        <v>99</v>
      </c>
      <c r="B102" s="119" t="s">
        <v>93</v>
      </c>
      <c r="C102" s="91" t="s">
        <v>77</v>
      </c>
      <c r="D102" s="123">
        <v>14</v>
      </c>
      <c r="E102" s="60"/>
      <c r="F102" s="7"/>
      <c r="G102" s="7"/>
      <c r="H102" s="60"/>
      <c r="I102" s="60"/>
      <c r="J102" s="60"/>
      <c r="K102" s="60"/>
      <c r="L102" s="60"/>
      <c r="M102" s="11">
        <f t="shared" si="8"/>
        <v>0</v>
      </c>
      <c r="N102" s="51" t="e">
        <f t="shared" si="9"/>
        <v>#DIV/0!</v>
      </c>
      <c r="O102" s="80">
        <f t="shared" si="10"/>
        <v>-1547</v>
      </c>
      <c r="P102" s="59" t="e">
        <f t="shared" si="11"/>
        <v>#DIV/0!</v>
      </c>
    </row>
    <row r="103" spans="1:16" hidden="1" outlineLevel="1">
      <c r="A103" s="1">
        <v>100</v>
      </c>
      <c r="B103" s="14" t="s">
        <v>134</v>
      </c>
      <c r="C103" s="12" t="s">
        <v>77</v>
      </c>
      <c r="D103" s="84">
        <v>8</v>
      </c>
      <c r="E103" s="7"/>
      <c r="F103" s="7"/>
      <c r="G103" s="7"/>
      <c r="H103" s="60"/>
      <c r="I103" s="60"/>
      <c r="J103" s="60"/>
      <c r="K103" s="60"/>
      <c r="L103" s="60"/>
      <c r="M103" s="11">
        <f t="shared" si="8"/>
        <v>0</v>
      </c>
      <c r="N103" s="51" t="e">
        <f t="shared" si="9"/>
        <v>#DIV/0!</v>
      </c>
      <c r="O103" s="80">
        <f t="shared" si="10"/>
        <v>-1547</v>
      </c>
      <c r="P103" s="59" t="e">
        <f t="shared" si="11"/>
        <v>#DIV/0!</v>
      </c>
    </row>
    <row r="104" spans="1:16" hidden="1" outlineLevel="1">
      <c r="A104" s="1">
        <v>101</v>
      </c>
      <c r="B104" s="120"/>
      <c r="C104" s="83"/>
      <c r="D104" s="84"/>
      <c r="E104" s="7"/>
      <c r="F104" s="7"/>
      <c r="G104" s="7"/>
      <c r="H104" s="60"/>
      <c r="I104" s="60"/>
      <c r="J104" s="60"/>
      <c r="K104" s="60"/>
      <c r="L104" s="60"/>
      <c r="M104" s="11">
        <f t="shared" si="8"/>
        <v>0</v>
      </c>
      <c r="N104" s="51" t="e">
        <f t="shared" si="9"/>
        <v>#DIV/0!</v>
      </c>
      <c r="O104" s="80">
        <f t="shared" si="10"/>
        <v>-1547</v>
      </c>
      <c r="P104" s="59" t="e">
        <f t="shared" si="11"/>
        <v>#DIV/0!</v>
      </c>
    </row>
    <row r="105" spans="1:16" hidden="1" outlineLevel="1">
      <c r="A105" s="1">
        <v>102</v>
      </c>
      <c r="B105" s="55"/>
      <c r="C105" s="3"/>
      <c r="D105" s="58"/>
      <c r="E105" s="136"/>
      <c r="F105" s="136"/>
      <c r="G105" s="136"/>
      <c r="H105" s="136"/>
      <c r="I105" s="136"/>
      <c r="J105" s="136"/>
      <c r="K105" s="136"/>
      <c r="L105" s="136"/>
      <c r="M105" s="11">
        <f t="shared" si="8"/>
        <v>0</v>
      </c>
      <c r="N105" s="51" t="e">
        <f t="shared" si="9"/>
        <v>#DIV/0!</v>
      </c>
      <c r="O105" s="80">
        <f t="shared" si="10"/>
        <v>-1547</v>
      </c>
      <c r="P105" s="59" t="e">
        <f t="shared" si="11"/>
        <v>#DIV/0!</v>
      </c>
    </row>
    <row r="106" spans="1:16" hidden="1" outlineLevel="1">
      <c r="A106" s="1">
        <v>103</v>
      </c>
      <c r="B106" s="4"/>
      <c r="C106" s="3"/>
      <c r="D106" s="58"/>
      <c r="E106" s="136"/>
      <c r="F106" s="136"/>
      <c r="G106" s="136"/>
      <c r="H106" s="136"/>
      <c r="I106" s="136"/>
      <c r="J106" s="136"/>
      <c r="K106" s="136"/>
      <c r="L106" s="136"/>
      <c r="M106" s="11">
        <f t="shared" si="8"/>
        <v>0</v>
      </c>
      <c r="N106" s="51" t="e">
        <f t="shared" si="9"/>
        <v>#DIV/0!</v>
      </c>
      <c r="O106" s="80">
        <f t="shared" si="10"/>
        <v>-1547</v>
      </c>
      <c r="P106" s="59" t="e">
        <f t="shared" si="11"/>
        <v>#DIV/0!</v>
      </c>
    </row>
    <row r="107" spans="1:16" collapsed="1">
      <c r="E107" s="138">
        <f>MAX(E4:E106)</f>
        <v>290</v>
      </c>
      <c r="F107" s="138">
        <f t="shared" ref="F107:L107" si="12">MAX(F4:F106)</f>
        <v>253</v>
      </c>
      <c r="G107" s="138">
        <f t="shared" si="12"/>
        <v>261</v>
      </c>
      <c r="H107" s="138">
        <f t="shared" si="12"/>
        <v>234</v>
      </c>
      <c r="I107" s="138">
        <f t="shared" si="12"/>
        <v>234</v>
      </c>
      <c r="J107" s="138">
        <f t="shared" si="12"/>
        <v>235</v>
      </c>
      <c r="K107" s="138">
        <f t="shared" si="12"/>
        <v>246</v>
      </c>
      <c r="L107" s="138">
        <f t="shared" si="12"/>
        <v>223</v>
      </c>
    </row>
  </sheetData>
  <sortState ref="B4:P39">
    <sortCondition descending="1" ref="N4:N39"/>
  </sortState>
  <mergeCells count="10">
    <mergeCell ref="P2:P3"/>
    <mergeCell ref="M2:M3"/>
    <mergeCell ref="O2:O3"/>
    <mergeCell ref="A1:O1"/>
    <mergeCell ref="N2:N3"/>
    <mergeCell ref="E2:L2"/>
    <mergeCell ref="A2:A3"/>
    <mergeCell ref="B2:B3"/>
    <mergeCell ref="C2:C3"/>
    <mergeCell ref="D2:D3"/>
  </mergeCells>
  <conditionalFormatting sqref="E4:L39">
    <cfRule type="cellIs" dxfId="22" priority="1" operator="greaterThan">
      <formula>200</formula>
    </cfRule>
    <cfRule type="cellIs" dxfId="21" priority="2" operator="greaterThan">
      <formula>200</formula>
    </cfRule>
  </conditionalFormatting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T107"/>
  <sheetViews>
    <sheetView topLeftCell="A25" workbookViewId="0">
      <selection activeCell="R46" sqref="R46"/>
    </sheetView>
  </sheetViews>
  <sheetFormatPr defaultRowHeight="15" outlineLevelRow="1" outlineLevelCol="1"/>
  <cols>
    <col min="1" max="1" width="5.28515625" customWidth="1"/>
    <col min="2" max="2" width="27.7109375" customWidth="1"/>
    <col min="3" max="3" width="15.7109375" customWidth="1" outlineLevel="1"/>
    <col min="4" max="4" width="7.42578125" customWidth="1" outlineLevel="1"/>
    <col min="5" max="5" width="5.7109375" style="2" customWidth="1" outlineLevel="1"/>
    <col min="6" max="12" width="5.7109375" customWidth="1" outlineLevel="1"/>
    <col min="13" max="13" width="7.5703125" customWidth="1"/>
    <col min="14" max="15" width="9.140625" customWidth="1" outlineLevel="1"/>
  </cols>
  <sheetData>
    <row r="1" spans="1:20" ht="15.75" customHeight="1">
      <c r="A1" s="280" t="s">
        <v>171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280"/>
    </row>
    <row r="2" spans="1:20" ht="15" customHeight="1">
      <c r="A2" s="284" t="s">
        <v>16</v>
      </c>
      <c r="B2" s="277" t="s">
        <v>0</v>
      </c>
      <c r="C2" s="286" t="s">
        <v>1</v>
      </c>
      <c r="D2" s="288" t="s">
        <v>2</v>
      </c>
      <c r="E2" s="281" t="s">
        <v>3</v>
      </c>
      <c r="F2" s="282"/>
      <c r="G2" s="282"/>
      <c r="H2" s="282"/>
      <c r="I2" s="282"/>
      <c r="J2" s="282"/>
      <c r="K2" s="282"/>
      <c r="L2" s="283"/>
      <c r="M2" s="290" t="s">
        <v>170</v>
      </c>
      <c r="N2" s="275" t="s">
        <v>84</v>
      </c>
      <c r="O2" s="275" t="s">
        <v>80</v>
      </c>
      <c r="P2" s="275" t="s">
        <v>85</v>
      </c>
    </row>
    <row r="3" spans="1:20" ht="15" customHeight="1">
      <c r="A3" s="285"/>
      <c r="B3" s="278"/>
      <c r="C3" s="287"/>
      <c r="D3" s="289"/>
      <c r="E3" s="140">
        <v>1</v>
      </c>
      <c r="F3" s="140">
        <v>2</v>
      </c>
      <c r="G3" s="140">
        <v>3</v>
      </c>
      <c r="H3" s="137">
        <v>4</v>
      </c>
      <c r="I3" s="137">
        <v>5</v>
      </c>
      <c r="J3" s="137">
        <v>6</v>
      </c>
      <c r="K3" s="137">
        <v>7</v>
      </c>
      <c r="L3" s="137">
        <v>8</v>
      </c>
      <c r="M3" s="291"/>
      <c r="N3" s="276"/>
      <c r="O3" s="279"/>
      <c r="P3" s="276"/>
    </row>
    <row r="4" spans="1:20" ht="15.75">
      <c r="A4" s="56">
        <v>1</v>
      </c>
      <c r="B4" s="163" t="s">
        <v>153</v>
      </c>
      <c r="C4" s="12" t="s">
        <v>77</v>
      </c>
      <c r="D4" s="84">
        <v>2</v>
      </c>
      <c r="E4" s="1">
        <v>222</v>
      </c>
      <c r="F4" s="7">
        <v>253</v>
      </c>
      <c r="G4" s="7">
        <v>243</v>
      </c>
      <c r="H4" s="60">
        <v>248</v>
      </c>
      <c r="I4" s="60">
        <v>249</v>
      </c>
      <c r="J4" s="60">
        <v>247</v>
      </c>
      <c r="K4" s="60">
        <v>243</v>
      </c>
      <c r="L4" s="60">
        <v>226</v>
      </c>
      <c r="M4" s="11">
        <f t="shared" ref="M4:M47" si="0">SUM(E4:L4)+COUNT(E4:L4)*D4</f>
        <v>1947</v>
      </c>
      <c r="N4" s="51">
        <f t="shared" ref="N4:N47" si="1">M4/(COUNT(E4:L4))</f>
        <v>243.375</v>
      </c>
      <c r="O4" s="57">
        <f t="shared" ref="O4:O67" si="2">M4-$M$15</f>
        <v>304</v>
      </c>
      <c r="P4" s="59">
        <f t="shared" ref="P4:P67" si="3">AVERAGE(E4:L4)</f>
        <v>241.375</v>
      </c>
    </row>
    <row r="5" spans="1:20" ht="15.75">
      <c r="A5" s="56">
        <v>2</v>
      </c>
      <c r="B5" s="102" t="s">
        <v>112</v>
      </c>
      <c r="C5" s="118" t="s">
        <v>77</v>
      </c>
      <c r="D5" s="110">
        <v>3</v>
      </c>
      <c r="E5" s="1">
        <v>222</v>
      </c>
      <c r="F5" s="60">
        <v>215</v>
      </c>
      <c r="G5" s="60">
        <v>268</v>
      </c>
      <c r="H5" s="164">
        <v>300</v>
      </c>
      <c r="I5" s="60">
        <v>214</v>
      </c>
      <c r="J5" s="60">
        <v>203</v>
      </c>
      <c r="K5" s="60">
        <v>190</v>
      </c>
      <c r="L5" s="60">
        <v>269</v>
      </c>
      <c r="M5" s="11">
        <f t="shared" si="0"/>
        <v>1905</v>
      </c>
      <c r="N5" s="51">
        <f t="shared" si="1"/>
        <v>238.125</v>
      </c>
      <c r="O5" s="57">
        <f t="shared" si="2"/>
        <v>262</v>
      </c>
      <c r="P5" s="59">
        <f t="shared" si="3"/>
        <v>235.125</v>
      </c>
      <c r="R5" t="s">
        <v>158</v>
      </c>
    </row>
    <row r="6" spans="1:20" ht="15.75">
      <c r="A6" s="56">
        <v>3</v>
      </c>
      <c r="B6" s="96" t="s">
        <v>168</v>
      </c>
      <c r="C6" s="116" t="s">
        <v>175</v>
      </c>
      <c r="D6" s="113">
        <v>20</v>
      </c>
      <c r="E6" s="1">
        <v>187</v>
      </c>
      <c r="F6" s="7">
        <v>171</v>
      </c>
      <c r="G6" s="7">
        <v>240</v>
      </c>
      <c r="H6" s="60">
        <v>244</v>
      </c>
      <c r="I6" s="60">
        <v>202</v>
      </c>
      <c r="J6" s="60">
        <v>186</v>
      </c>
      <c r="K6" s="60">
        <v>215</v>
      </c>
      <c r="L6" s="60">
        <v>183</v>
      </c>
      <c r="M6" s="11">
        <f t="shared" si="0"/>
        <v>1788</v>
      </c>
      <c r="N6" s="51">
        <f t="shared" si="1"/>
        <v>223.5</v>
      </c>
      <c r="O6" s="57">
        <f t="shared" si="2"/>
        <v>145</v>
      </c>
      <c r="P6" s="59">
        <f t="shared" si="3"/>
        <v>203.5</v>
      </c>
      <c r="R6" s="135" t="s">
        <v>159</v>
      </c>
    </row>
    <row r="7" spans="1:20" ht="15.75">
      <c r="A7" s="56">
        <v>4</v>
      </c>
      <c r="B7" s="72" t="s">
        <v>129</v>
      </c>
      <c r="C7" s="118" t="s">
        <v>6</v>
      </c>
      <c r="D7" s="110">
        <v>21</v>
      </c>
      <c r="E7" s="1">
        <v>180</v>
      </c>
      <c r="F7" s="60">
        <v>193</v>
      </c>
      <c r="G7" s="60">
        <v>169</v>
      </c>
      <c r="H7" s="60">
        <v>193</v>
      </c>
      <c r="I7" s="60">
        <v>169</v>
      </c>
      <c r="J7" s="60">
        <v>236</v>
      </c>
      <c r="K7" s="60">
        <v>245</v>
      </c>
      <c r="L7" s="60">
        <v>191</v>
      </c>
      <c r="M7" s="11">
        <f t="shared" si="0"/>
        <v>1744</v>
      </c>
      <c r="N7" s="51">
        <f t="shared" si="1"/>
        <v>218</v>
      </c>
      <c r="O7" s="57">
        <f t="shared" si="2"/>
        <v>101</v>
      </c>
      <c r="P7" s="59">
        <f t="shared" si="3"/>
        <v>197</v>
      </c>
      <c r="R7" t="s">
        <v>157</v>
      </c>
    </row>
    <row r="8" spans="1:20" ht="15.75">
      <c r="A8" s="56">
        <v>5</v>
      </c>
      <c r="B8" s="100" t="s">
        <v>99</v>
      </c>
      <c r="C8" s="83" t="s">
        <v>77</v>
      </c>
      <c r="D8" s="110">
        <v>20</v>
      </c>
      <c r="E8" s="1">
        <v>171</v>
      </c>
      <c r="F8" s="7">
        <v>215</v>
      </c>
      <c r="G8" s="7">
        <v>247</v>
      </c>
      <c r="H8" s="60">
        <v>177</v>
      </c>
      <c r="I8" s="60">
        <v>185</v>
      </c>
      <c r="J8" s="60">
        <v>211</v>
      </c>
      <c r="K8" s="60">
        <v>164</v>
      </c>
      <c r="L8" s="60">
        <v>190</v>
      </c>
      <c r="M8" s="11">
        <f t="shared" si="0"/>
        <v>1720</v>
      </c>
      <c r="N8" s="51">
        <f t="shared" si="1"/>
        <v>215</v>
      </c>
      <c r="O8" s="57">
        <f t="shared" si="2"/>
        <v>77</v>
      </c>
      <c r="P8" s="59">
        <f t="shared" si="3"/>
        <v>195</v>
      </c>
      <c r="R8" t="s">
        <v>97</v>
      </c>
    </row>
    <row r="9" spans="1:20" ht="15.75">
      <c r="A9" s="56">
        <v>6</v>
      </c>
      <c r="B9" s="100" t="s">
        <v>135</v>
      </c>
      <c r="C9" s="116" t="s">
        <v>8</v>
      </c>
      <c r="D9" s="110">
        <v>6</v>
      </c>
      <c r="E9" s="1">
        <v>192</v>
      </c>
      <c r="F9" s="7">
        <v>214</v>
      </c>
      <c r="G9" s="7">
        <v>173</v>
      </c>
      <c r="H9" s="7">
        <v>235</v>
      </c>
      <c r="I9" s="36">
        <v>225</v>
      </c>
      <c r="J9" s="36">
        <v>226</v>
      </c>
      <c r="K9" s="36">
        <v>168</v>
      </c>
      <c r="L9" s="36">
        <v>231</v>
      </c>
      <c r="M9" s="11">
        <f t="shared" si="0"/>
        <v>1712</v>
      </c>
      <c r="N9" s="51">
        <f t="shared" si="1"/>
        <v>214</v>
      </c>
      <c r="O9" s="57">
        <f t="shared" si="2"/>
        <v>69</v>
      </c>
      <c r="P9" s="59">
        <f t="shared" si="3"/>
        <v>208</v>
      </c>
      <c r="R9" t="s">
        <v>82</v>
      </c>
      <c r="T9" s="68"/>
    </row>
    <row r="10" spans="1:20" ht="15.75">
      <c r="A10" s="56">
        <v>7</v>
      </c>
      <c r="B10" s="72" t="s">
        <v>118</v>
      </c>
      <c r="C10" s="118" t="s">
        <v>6</v>
      </c>
      <c r="D10" s="110">
        <v>19</v>
      </c>
      <c r="E10" s="1">
        <v>221</v>
      </c>
      <c r="F10" s="7">
        <v>193</v>
      </c>
      <c r="G10" s="7">
        <v>199</v>
      </c>
      <c r="H10" s="60">
        <v>195</v>
      </c>
      <c r="I10" s="60">
        <v>181</v>
      </c>
      <c r="J10" s="60">
        <v>213</v>
      </c>
      <c r="K10" s="60">
        <v>192</v>
      </c>
      <c r="L10" s="60">
        <v>137</v>
      </c>
      <c r="M10" s="11">
        <f t="shared" si="0"/>
        <v>1683</v>
      </c>
      <c r="N10" s="51">
        <f t="shared" si="1"/>
        <v>210.375</v>
      </c>
      <c r="O10" s="57">
        <f t="shared" si="2"/>
        <v>40</v>
      </c>
      <c r="P10" s="59">
        <f t="shared" si="3"/>
        <v>191.375</v>
      </c>
      <c r="R10" t="s">
        <v>89</v>
      </c>
    </row>
    <row r="11" spans="1:20" ht="15.75">
      <c r="A11" s="56">
        <v>8</v>
      </c>
      <c r="B11" s="100" t="s">
        <v>9</v>
      </c>
      <c r="C11" s="118" t="s">
        <v>13</v>
      </c>
      <c r="D11" s="110">
        <v>20</v>
      </c>
      <c r="E11" s="1">
        <v>191</v>
      </c>
      <c r="F11" s="7">
        <v>192</v>
      </c>
      <c r="G11" s="7">
        <v>224</v>
      </c>
      <c r="H11" s="60">
        <v>198</v>
      </c>
      <c r="I11" s="60">
        <v>178</v>
      </c>
      <c r="J11" s="60">
        <v>160</v>
      </c>
      <c r="K11" s="60">
        <v>167</v>
      </c>
      <c r="L11" s="60">
        <v>197</v>
      </c>
      <c r="M11" s="11">
        <f t="shared" si="0"/>
        <v>1667</v>
      </c>
      <c r="N11" s="51">
        <f t="shared" si="1"/>
        <v>208.375</v>
      </c>
      <c r="O11" s="57">
        <f t="shared" si="2"/>
        <v>24</v>
      </c>
      <c r="P11" s="59">
        <f t="shared" si="3"/>
        <v>188.375</v>
      </c>
    </row>
    <row r="12" spans="1:20" ht="15.75">
      <c r="A12" s="56">
        <v>9</v>
      </c>
      <c r="B12" s="72" t="s">
        <v>17</v>
      </c>
      <c r="C12" s="118" t="s">
        <v>6</v>
      </c>
      <c r="D12" s="110">
        <v>9</v>
      </c>
      <c r="E12" s="1">
        <v>167</v>
      </c>
      <c r="F12" s="7">
        <v>209</v>
      </c>
      <c r="G12" s="7">
        <v>203</v>
      </c>
      <c r="H12" s="7">
        <v>206</v>
      </c>
      <c r="I12" s="36">
        <v>256</v>
      </c>
      <c r="J12" s="36">
        <v>202</v>
      </c>
      <c r="K12" s="36">
        <v>168</v>
      </c>
      <c r="L12" s="36">
        <v>184</v>
      </c>
      <c r="M12" s="11">
        <f t="shared" si="0"/>
        <v>1667</v>
      </c>
      <c r="N12" s="51">
        <f t="shared" si="1"/>
        <v>208.375</v>
      </c>
      <c r="O12" s="57">
        <f t="shared" si="2"/>
        <v>24</v>
      </c>
      <c r="P12" s="59">
        <f t="shared" si="3"/>
        <v>199.375</v>
      </c>
    </row>
    <row r="13" spans="1:20" ht="15.75">
      <c r="A13" s="56">
        <v>10</v>
      </c>
      <c r="B13" s="72" t="s">
        <v>69</v>
      </c>
      <c r="C13" s="118" t="s">
        <v>8</v>
      </c>
      <c r="D13" s="110">
        <v>22</v>
      </c>
      <c r="E13" s="1">
        <v>182</v>
      </c>
      <c r="F13" s="60">
        <v>190</v>
      </c>
      <c r="G13" s="60">
        <v>156</v>
      </c>
      <c r="H13" s="7">
        <v>166</v>
      </c>
      <c r="I13" s="36">
        <v>190</v>
      </c>
      <c r="J13" s="36">
        <v>176</v>
      </c>
      <c r="K13" s="36">
        <v>226</v>
      </c>
      <c r="L13" s="36">
        <v>199</v>
      </c>
      <c r="M13" s="11">
        <f t="shared" si="0"/>
        <v>1661</v>
      </c>
      <c r="N13" s="51">
        <f t="shared" si="1"/>
        <v>207.625</v>
      </c>
      <c r="O13" s="57">
        <f t="shared" si="2"/>
        <v>18</v>
      </c>
      <c r="P13" s="59">
        <f t="shared" si="3"/>
        <v>185.625</v>
      </c>
    </row>
    <row r="14" spans="1:20" ht="15.75">
      <c r="A14" s="56">
        <v>11</v>
      </c>
      <c r="B14" s="72" t="s">
        <v>73</v>
      </c>
      <c r="C14" s="118" t="s">
        <v>5</v>
      </c>
      <c r="D14" s="110">
        <v>9</v>
      </c>
      <c r="E14" s="1">
        <v>237</v>
      </c>
      <c r="F14" s="60">
        <v>189</v>
      </c>
      <c r="G14" s="60">
        <v>225</v>
      </c>
      <c r="H14" s="7">
        <v>193</v>
      </c>
      <c r="I14" s="36">
        <v>190</v>
      </c>
      <c r="J14" s="36">
        <v>210</v>
      </c>
      <c r="K14" s="36">
        <v>167</v>
      </c>
      <c r="L14" s="36">
        <v>169</v>
      </c>
      <c r="M14" s="11">
        <f t="shared" si="0"/>
        <v>1652</v>
      </c>
      <c r="N14" s="51">
        <f t="shared" si="1"/>
        <v>206.5</v>
      </c>
      <c r="O14" s="57">
        <f t="shared" si="2"/>
        <v>9</v>
      </c>
      <c r="P14" s="59">
        <f t="shared" si="3"/>
        <v>197.5</v>
      </c>
    </row>
    <row r="15" spans="1:20" ht="15.75">
      <c r="A15" s="56">
        <v>12</v>
      </c>
      <c r="B15" s="72" t="s">
        <v>26</v>
      </c>
      <c r="C15" s="116" t="s">
        <v>5</v>
      </c>
      <c r="D15" s="110">
        <v>12</v>
      </c>
      <c r="E15" s="1">
        <v>189</v>
      </c>
      <c r="F15" s="60">
        <v>225</v>
      </c>
      <c r="G15" s="60">
        <v>219</v>
      </c>
      <c r="H15" s="7">
        <v>163</v>
      </c>
      <c r="I15" s="36">
        <v>201</v>
      </c>
      <c r="J15" s="36">
        <v>186</v>
      </c>
      <c r="K15" s="36">
        <v>202</v>
      </c>
      <c r="L15" s="36">
        <v>162</v>
      </c>
      <c r="M15" s="11">
        <f t="shared" si="0"/>
        <v>1643</v>
      </c>
      <c r="N15" s="51">
        <f t="shared" si="1"/>
        <v>205.375</v>
      </c>
      <c r="O15" s="57">
        <f t="shared" si="2"/>
        <v>0</v>
      </c>
      <c r="P15" s="59">
        <f t="shared" si="3"/>
        <v>193.375</v>
      </c>
    </row>
    <row r="16" spans="1:20" ht="15.75">
      <c r="A16" s="1">
        <v>13</v>
      </c>
      <c r="B16" s="99" t="s">
        <v>142</v>
      </c>
      <c r="C16" s="116" t="s">
        <v>77</v>
      </c>
      <c r="D16" s="110">
        <v>13</v>
      </c>
      <c r="E16" s="1">
        <v>196</v>
      </c>
      <c r="F16" s="60">
        <v>193</v>
      </c>
      <c r="G16" s="60">
        <v>225</v>
      </c>
      <c r="H16" s="60">
        <v>217</v>
      </c>
      <c r="I16" s="60">
        <v>183</v>
      </c>
      <c r="J16" s="60">
        <v>195</v>
      </c>
      <c r="K16" s="60">
        <v>165</v>
      </c>
      <c r="L16" s="60">
        <v>153</v>
      </c>
      <c r="M16" s="11">
        <f t="shared" si="0"/>
        <v>1631</v>
      </c>
      <c r="N16" s="51">
        <f t="shared" si="1"/>
        <v>203.875</v>
      </c>
      <c r="O16" s="80">
        <f t="shared" si="2"/>
        <v>-12</v>
      </c>
      <c r="P16" s="59">
        <f t="shared" si="3"/>
        <v>190.875</v>
      </c>
    </row>
    <row r="17" spans="1:16" ht="15.75">
      <c r="A17" s="1">
        <v>14</v>
      </c>
      <c r="B17" s="101" t="s">
        <v>143</v>
      </c>
      <c r="C17" s="116" t="s">
        <v>77</v>
      </c>
      <c r="D17" s="110">
        <v>8</v>
      </c>
      <c r="E17" s="1">
        <v>158</v>
      </c>
      <c r="F17" s="60">
        <v>184</v>
      </c>
      <c r="G17" s="60">
        <v>204</v>
      </c>
      <c r="H17" s="60">
        <v>201</v>
      </c>
      <c r="I17" s="60">
        <v>191</v>
      </c>
      <c r="J17" s="60">
        <v>212</v>
      </c>
      <c r="K17" s="60">
        <v>207</v>
      </c>
      <c r="L17" s="60">
        <v>209</v>
      </c>
      <c r="M17" s="11">
        <f t="shared" si="0"/>
        <v>1630</v>
      </c>
      <c r="N17" s="51">
        <f t="shared" si="1"/>
        <v>203.75</v>
      </c>
      <c r="O17" s="80">
        <f t="shared" si="2"/>
        <v>-13</v>
      </c>
      <c r="P17" s="59">
        <f t="shared" si="3"/>
        <v>195.75</v>
      </c>
    </row>
    <row r="18" spans="1:16" ht="15.75">
      <c r="A18" s="1">
        <v>15</v>
      </c>
      <c r="B18" s="153" t="s">
        <v>7</v>
      </c>
      <c r="C18" s="118" t="s">
        <v>8</v>
      </c>
      <c r="D18" s="110">
        <v>23</v>
      </c>
      <c r="E18" s="1">
        <v>182</v>
      </c>
      <c r="F18" s="60">
        <v>193</v>
      </c>
      <c r="G18" s="60">
        <v>149</v>
      </c>
      <c r="H18" s="60">
        <v>174</v>
      </c>
      <c r="I18" s="60">
        <v>184</v>
      </c>
      <c r="J18" s="60">
        <v>193</v>
      </c>
      <c r="K18" s="60">
        <v>192</v>
      </c>
      <c r="L18" s="60">
        <v>171</v>
      </c>
      <c r="M18" s="11">
        <f t="shared" si="0"/>
        <v>1622</v>
      </c>
      <c r="N18" s="51">
        <f t="shared" si="1"/>
        <v>202.75</v>
      </c>
      <c r="O18" s="80">
        <f t="shared" si="2"/>
        <v>-21</v>
      </c>
      <c r="P18" s="59">
        <f t="shared" si="3"/>
        <v>179.75</v>
      </c>
    </row>
    <row r="19" spans="1:16" ht="15.75">
      <c r="A19" s="1">
        <v>16</v>
      </c>
      <c r="B19" s="77" t="s">
        <v>115</v>
      </c>
      <c r="C19" s="126" t="s">
        <v>77</v>
      </c>
      <c r="D19" s="127">
        <v>35</v>
      </c>
      <c r="E19" s="1">
        <v>157</v>
      </c>
      <c r="F19" s="7">
        <v>179</v>
      </c>
      <c r="G19" s="7">
        <v>182</v>
      </c>
      <c r="H19" s="7">
        <v>183</v>
      </c>
      <c r="I19" s="36">
        <v>149</v>
      </c>
      <c r="J19" s="36">
        <v>166</v>
      </c>
      <c r="K19" s="36">
        <v>161</v>
      </c>
      <c r="L19" s="36">
        <v>165</v>
      </c>
      <c r="M19" s="11">
        <f t="shared" si="0"/>
        <v>1622</v>
      </c>
      <c r="N19" s="51">
        <f t="shared" si="1"/>
        <v>202.75</v>
      </c>
      <c r="O19" s="80">
        <f t="shared" si="2"/>
        <v>-21</v>
      </c>
      <c r="P19" s="59">
        <f t="shared" si="3"/>
        <v>167.75</v>
      </c>
    </row>
    <row r="20" spans="1:16" ht="15.75">
      <c r="A20" s="1">
        <v>17</v>
      </c>
      <c r="B20" s="77" t="s">
        <v>155</v>
      </c>
      <c r="C20" s="126" t="s">
        <v>77</v>
      </c>
      <c r="D20" s="127">
        <v>18</v>
      </c>
      <c r="E20" s="1">
        <v>201</v>
      </c>
      <c r="F20" s="60">
        <v>169</v>
      </c>
      <c r="G20" s="60">
        <v>180</v>
      </c>
      <c r="H20" s="7">
        <v>172</v>
      </c>
      <c r="I20" s="36">
        <v>205</v>
      </c>
      <c r="J20" s="36">
        <v>178</v>
      </c>
      <c r="K20" s="36">
        <v>191</v>
      </c>
      <c r="L20" s="36">
        <v>160</v>
      </c>
      <c r="M20" s="11">
        <f t="shared" si="0"/>
        <v>1600</v>
      </c>
      <c r="N20" s="51">
        <f t="shared" si="1"/>
        <v>200</v>
      </c>
      <c r="O20" s="80">
        <f t="shared" si="2"/>
        <v>-43</v>
      </c>
      <c r="P20" s="59">
        <f t="shared" si="3"/>
        <v>182</v>
      </c>
    </row>
    <row r="21" spans="1:16" ht="15.75">
      <c r="A21" s="1">
        <v>18</v>
      </c>
      <c r="B21" s="97" t="s">
        <v>101</v>
      </c>
      <c r="C21" s="116" t="s">
        <v>5</v>
      </c>
      <c r="D21" s="110">
        <v>4</v>
      </c>
      <c r="E21" s="1">
        <v>180</v>
      </c>
      <c r="F21" s="7">
        <v>223</v>
      </c>
      <c r="G21" s="7">
        <v>224</v>
      </c>
      <c r="H21" s="60">
        <v>163</v>
      </c>
      <c r="I21" s="60">
        <v>169</v>
      </c>
      <c r="J21" s="60">
        <v>171</v>
      </c>
      <c r="K21" s="60">
        <v>231</v>
      </c>
      <c r="L21" s="60">
        <v>204</v>
      </c>
      <c r="M21" s="11">
        <f t="shared" si="0"/>
        <v>1597</v>
      </c>
      <c r="N21" s="51">
        <f t="shared" si="1"/>
        <v>199.625</v>
      </c>
      <c r="O21" s="80">
        <f t="shared" si="2"/>
        <v>-46</v>
      </c>
      <c r="P21" s="59">
        <f t="shared" si="3"/>
        <v>195.625</v>
      </c>
    </row>
    <row r="22" spans="1:16" ht="15.75">
      <c r="A22" s="1">
        <v>19</v>
      </c>
      <c r="B22" s="131" t="s">
        <v>156</v>
      </c>
      <c r="C22" s="118" t="s">
        <v>77</v>
      </c>
      <c r="D22" s="110">
        <v>10</v>
      </c>
      <c r="E22" s="7">
        <v>147</v>
      </c>
      <c r="F22" s="60">
        <v>178</v>
      </c>
      <c r="G22" s="60">
        <v>171</v>
      </c>
      <c r="H22" s="60">
        <v>176</v>
      </c>
      <c r="I22" s="60">
        <v>168</v>
      </c>
      <c r="J22" s="60">
        <v>222</v>
      </c>
      <c r="K22" s="60">
        <v>247</v>
      </c>
      <c r="L22" s="60">
        <v>194</v>
      </c>
      <c r="M22" s="11">
        <f t="shared" si="0"/>
        <v>1583</v>
      </c>
      <c r="N22" s="51">
        <f t="shared" si="1"/>
        <v>197.875</v>
      </c>
      <c r="O22" s="80">
        <f t="shared" si="2"/>
        <v>-60</v>
      </c>
      <c r="P22" s="59">
        <f t="shared" si="3"/>
        <v>187.875</v>
      </c>
    </row>
    <row r="23" spans="1:16" ht="15.75">
      <c r="A23" s="1">
        <v>20</v>
      </c>
      <c r="B23" s="175" t="s">
        <v>94</v>
      </c>
      <c r="C23" s="118" t="s">
        <v>77</v>
      </c>
      <c r="D23" s="110">
        <v>18</v>
      </c>
      <c r="E23" s="1">
        <v>132</v>
      </c>
      <c r="F23" s="7">
        <v>154</v>
      </c>
      <c r="G23" s="7">
        <v>214</v>
      </c>
      <c r="H23" s="7">
        <v>222</v>
      </c>
      <c r="I23" s="36">
        <v>178</v>
      </c>
      <c r="J23" s="36">
        <v>187</v>
      </c>
      <c r="K23" s="36">
        <v>176</v>
      </c>
      <c r="L23" s="36">
        <v>173</v>
      </c>
      <c r="M23" s="11">
        <f t="shared" si="0"/>
        <v>1580</v>
      </c>
      <c r="N23" s="51">
        <f t="shared" si="1"/>
        <v>197.5</v>
      </c>
      <c r="O23" s="80">
        <f t="shared" si="2"/>
        <v>-63</v>
      </c>
      <c r="P23" s="59">
        <f t="shared" si="3"/>
        <v>179.5</v>
      </c>
    </row>
    <row r="24" spans="1:16" ht="15.75">
      <c r="A24" s="1">
        <v>21</v>
      </c>
      <c r="B24" s="76" t="s">
        <v>166</v>
      </c>
      <c r="C24" s="126" t="s">
        <v>77</v>
      </c>
      <c r="D24" s="127">
        <v>27</v>
      </c>
      <c r="E24" s="1">
        <v>153</v>
      </c>
      <c r="F24" s="7">
        <v>153</v>
      </c>
      <c r="G24" s="7">
        <v>198</v>
      </c>
      <c r="H24" s="60">
        <v>157</v>
      </c>
      <c r="I24" s="60">
        <v>173</v>
      </c>
      <c r="J24" s="60">
        <v>184</v>
      </c>
      <c r="K24" s="60">
        <v>155</v>
      </c>
      <c r="L24" s="60">
        <v>187</v>
      </c>
      <c r="M24" s="11">
        <f t="shared" si="0"/>
        <v>1576</v>
      </c>
      <c r="N24" s="51">
        <f t="shared" si="1"/>
        <v>197</v>
      </c>
      <c r="O24" s="80">
        <f t="shared" ref="O24:O47" si="4">M24-$M$15</f>
        <v>-67</v>
      </c>
      <c r="P24" s="59">
        <f t="shared" ref="P24:P47" si="5">AVERAGE(E24:L24)</f>
        <v>170</v>
      </c>
    </row>
    <row r="25" spans="1:16" ht="15.75">
      <c r="A25" s="1">
        <v>22</v>
      </c>
      <c r="B25" s="176" t="s">
        <v>165</v>
      </c>
      <c r="C25" s="126" t="s">
        <v>77</v>
      </c>
      <c r="D25" s="127">
        <v>36</v>
      </c>
      <c r="E25" s="1">
        <v>158</v>
      </c>
      <c r="F25" s="7">
        <v>165</v>
      </c>
      <c r="G25" s="7">
        <v>128</v>
      </c>
      <c r="H25" s="7">
        <v>148</v>
      </c>
      <c r="I25" s="36">
        <v>134</v>
      </c>
      <c r="J25" s="36">
        <v>204</v>
      </c>
      <c r="K25" s="36">
        <v>147</v>
      </c>
      <c r="L25" s="36">
        <v>203</v>
      </c>
      <c r="M25" s="11">
        <f t="shared" si="0"/>
        <v>1575</v>
      </c>
      <c r="N25" s="51">
        <f t="shared" si="1"/>
        <v>196.875</v>
      </c>
      <c r="O25" s="80">
        <f t="shared" si="4"/>
        <v>-68</v>
      </c>
      <c r="P25" s="59">
        <f t="shared" si="5"/>
        <v>160.875</v>
      </c>
    </row>
    <row r="26" spans="1:16" ht="15.75">
      <c r="A26" s="1">
        <v>23</v>
      </c>
      <c r="B26" s="144" t="s">
        <v>111</v>
      </c>
      <c r="C26" s="126" t="s">
        <v>6</v>
      </c>
      <c r="D26" s="113">
        <v>32</v>
      </c>
      <c r="E26" s="1">
        <v>155</v>
      </c>
      <c r="F26" s="60">
        <v>174</v>
      </c>
      <c r="G26" s="60">
        <v>182</v>
      </c>
      <c r="H26" s="7">
        <v>159</v>
      </c>
      <c r="I26" s="36">
        <v>162</v>
      </c>
      <c r="J26" s="36">
        <v>194</v>
      </c>
      <c r="K26" s="36">
        <v>137</v>
      </c>
      <c r="L26" s="36">
        <v>150</v>
      </c>
      <c r="M26" s="11">
        <f t="shared" si="0"/>
        <v>1569</v>
      </c>
      <c r="N26" s="51">
        <f t="shared" si="1"/>
        <v>196.125</v>
      </c>
      <c r="O26" s="80">
        <f t="shared" si="4"/>
        <v>-74</v>
      </c>
      <c r="P26" s="59">
        <f t="shared" si="5"/>
        <v>164.125</v>
      </c>
    </row>
    <row r="27" spans="1:16" ht="15.75">
      <c r="A27" s="1">
        <v>24</v>
      </c>
      <c r="B27" s="144" t="s">
        <v>29</v>
      </c>
      <c r="C27" s="152" t="s">
        <v>5</v>
      </c>
      <c r="D27" s="113">
        <v>34</v>
      </c>
      <c r="E27" s="1">
        <v>184</v>
      </c>
      <c r="F27" s="7">
        <v>125</v>
      </c>
      <c r="G27" s="7">
        <v>141</v>
      </c>
      <c r="H27" s="60">
        <v>204</v>
      </c>
      <c r="I27" s="60">
        <v>173</v>
      </c>
      <c r="J27" s="60">
        <v>166</v>
      </c>
      <c r="K27" s="60">
        <v>144</v>
      </c>
      <c r="L27" s="60">
        <v>155</v>
      </c>
      <c r="M27" s="11">
        <f t="shared" si="0"/>
        <v>1564</v>
      </c>
      <c r="N27" s="51">
        <f t="shared" si="1"/>
        <v>195.5</v>
      </c>
      <c r="O27" s="80">
        <f t="shared" si="4"/>
        <v>-79</v>
      </c>
      <c r="P27" s="59">
        <f t="shared" si="5"/>
        <v>161.5</v>
      </c>
    </row>
    <row r="28" spans="1:16" ht="15.75">
      <c r="A28" s="1">
        <v>25</v>
      </c>
      <c r="B28" s="101" t="s">
        <v>172</v>
      </c>
      <c r="C28" s="118" t="s">
        <v>6</v>
      </c>
      <c r="D28" s="110">
        <v>50</v>
      </c>
      <c r="E28" s="1">
        <v>118</v>
      </c>
      <c r="F28" s="7">
        <v>162</v>
      </c>
      <c r="G28" s="7">
        <v>148</v>
      </c>
      <c r="H28" s="7">
        <v>156</v>
      </c>
      <c r="I28" s="36">
        <v>130</v>
      </c>
      <c r="J28" s="36">
        <v>148</v>
      </c>
      <c r="K28" s="36">
        <v>125</v>
      </c>
      <c r="L28" s="36">
        <v>170</v>
      </c>
      <c r="M28" s="11">
        <f t="shared" si="0"/>
        <v>1557</v>
      </c>
      <c r="N28" s="51">
        <f t="shared" si="1"/>
        <v>194.625</v>
      </c>
      <c r="O28" s="80">
        <f t="shared" si="4"/>
        <v>-86</v>
      </c>
      <c r="P28" s="59">
        <f t="shared" si="5"/>
        <v>144.625</v>
      </c>
    </row>
    <row r="29" spans="1:16" ht="15.75">
      <c r="A29" s="1">
        <v>26</v>
      </c>
      <c r="B29" s="95" t="s">
        <v>100</v>
      </c>
      <c r="C29" s="118" t="s">
        <v>77</v>
      </c>
      <c r="D29" s="110">
        <v>13</v>
      </c>
      <c r="E29" s="1">
        <v>220</v>
      </c>
      <c r="F29" s="7">
        <v>188</v>
      </c>
      <c r="G29" s="7">
        <v>162</v>
      </c>
      <c r="H29" s="7">
        <v>194</v>
      </c>
      <c r="I29" s="36">
        <v>182</v>
      </c>
      <c r="J29" s="36">
        <v>152</v>
      </c>
      <c r="K29" s="36">
        <v>171</v>
      </c>
      <c r="L29" s="36">
        <v>181</v>
      </c>
      <c r="M29" s="11">
        <f t="shared" si="0"/>
        <v>1554</v>
      </c>
      <c r="N29" s="51">
        <f t="shared" si="1"/>
        <v>194.25</v>
      </c>
      <c r="O29" s="80">
        <f t="shared" si="4"/>
        <v>-89</v>
      </c>
      <c r="P29" s="59">
        <f t="shared" si="5"/>
        <v>181.25</v>
      </c>
    </row>
    <row r="30" spans="1:16" ht="15.75">
      <c r="A30" s="1">
        <v>27</v>
      </c>
      <c r="B30" s="100" t="s">
        <v>140</v>
      </c>
      <c r="C30" s="116" t="s">
        <v>6</v>
      </c>
      <c r="D30" s="110">
        <v>29</v>
      </c>
      <c r="E30" s="1">
        <v>156</v>
      </c>
      <c r="F30" s="7">
        <v>180</v>
      </c>
      <c r="G30" s="7">
        <v>192</v>
      </c>
      <c r="H30" s="60">
        <v>162</v>
      </c>
      <c r="I30" s="60">
        <v>160</v>
      </c>
      <c r="J30" s="60">
        <v>159</v>
      </c>
      <c r="K30" s="60">
        <v>146</v>
      </c>
      <c r="L30" s="60">
        <v>155</v>
      </c>
      <c r="M30" s="11">
        <f t="shared" si="0"/>
        <v>1542</v>
      </c>
      <c r="N30" s="51">
        <f t="shared" si="1"/>
        <v>192.75</v>
      </c>
      <c r="O30" s="80">
        <f t="shared" si="4"/>
        <v>-101</v>
      </c>
      <c r="P30" s="59">
        <f t="shared" si="5"/>
        <v>163.75</v>
      </c>
    </row>
    <row r="31" spans="1:16" ht="15.75">
      <c r="A31" s="1">
        <v>28</v>
      </c>
      <c r="B31" s="72" t="s">
        <v>167</v>
      </c>
      <c r="C31" s="116" t="s">
        <v>77</v>
      </c>
      <c r="D31" s="110">
        <v>10</v>
      </c>
      <c r="E31" s="1">
        <v>158</v>
      </c>
      <c r="F31" s="7">
        <v>155</v>
      </c>
      <c r="G31" s="7">
        <v>217</v>
      </c>
      <c r="H31" s="7">
        <v>168</v>
      </c>
      <c r="I31" s="36">
        <v>237</v>
      </c>
      <c r="J31" s="36">
        <v>184</v>
      </c>
      <c r="K31" s="36">
        <v>178</v>
      </c>
      <c r="L31" s="36">
        <v>165</v>
      </c>
      <c r="M31" s="11">
        <f t="shared" si="0"/>
        <v>1542</v>
      </c>
      <c r="N31" s="51">
        <f t="shared" si="1"/>
        <v>192.75</v>
      </c>
      <c r="O31" s="80">
        <f t="shared" si="4"/>
        <v>-101</v>
      </c>
      <c r="P31" s="59">
        <f t="shared" si="5"/>
        <v>182.75</v>
      </c>
    </row>
    <row r="32" spans="1:16" ht="15.75">
      <c r="A32" s="1">
        <v>29</v>
      </c>
      <c r="B32" s="72" t="s">
        <v>144</v>
      </c>
      <c r="C32" s="116" t="s">
        <v>6</v>
      </c>
      <c r="D32" s="110">
        <v>22</v>
      </c>
      <c r="E32" s="1">
        <v>165</v>
      </c>
      <c r="F32" s="60">
        <v>190</v>
      </c>
      <c r="G32" s="60">
        <v>155</v>
      </c>
      <c r="H32" s="60">
        <v>191</v>
      </c>
      <c r="I32" s="60">
        <v>168</v>
      </c>
      <c r="J32" s="60">
        <v>185</v>
      </c>
      <c r="K32" s="60">
        <v>170</v>
      </c>
      <c r="L32" s="60">
        <v>131</v>
      </c>
      <c r="M32" s="11">
        <f t="shared" si="0"/>
        <v>1531</v>
      </c>
      <c r="N32" s="51">
        <f t="shared" si="1"/>
        <v>191.375</v>
      </c>
      <c r="O32" s="80">
        <f t="shared" si="4"/>
        <v>-112</v>
      </c>
      <c r="P32" s="59">
        <f t="shared" si="5"/>
        <v>169.375</v>
      </c>
    </row>
    <row r="33" spans="1:16" ht="15.75">
      <c r="A33" s="1">
        <v>30</v>
      </c>
      <c r="B33" s="76" t="s">
        <v>120</v>
      </c>
      <c r="C33" s="152" t="s">
        <v>6</v>
      </c>
      <c r="D33" s="113">
        <v>50</v>
      </c>
      <c r="E33" s="1">
        <v>127</v>
      </c>
      <c r="F33" s="7">
        <v>127</v>
      </c>
      <c r="G33" s="7">
        <v>139</v>
      </c>
      <c r="H33" s="60">
        <v>122</v>
      </c>
      <c r="I33" s="60">
        <v>188</v>
      </c>
      <c r="J33" s="60">
        <v>126</v>
      </c>
      <c r="K33" s="60">
        <v>127</v>
      </c>
      <c r="L33" s="60">
        <v>167</v>
      </c>
      <c r="M33" s="11">
        <f t="shared" si="0"/>
        <v>1523</v>
      </c>
      <c r="N33" s="51">
        <f t="shared" si="1"/>
        <v>190.375</v>
      </c>
      <c r="O33" s="80">
        <f t="shared" si="4"/>
        <v>-120</v>
      </c>
      <c r="P33" s="59">
        <f t="shared" si="5"/>
        <v>140.375</v>
      </c>
    </row>
    <row r="34" spans="1:16" ht="15.75">
      <c r="A34" s="1">
        <v>31</v>
      </c>
      <c r="B34" s="96" t="s">
        <v>66</v>
      </c>
      <c r="C34" s="152" t="s">
        <v>77</v>
      </c>
      <c r="D34" s="113">
        <v>24</v>
      </c>
      <c r="E34" s="1">
        <v>190</v>
      </c>
      <c r="F34" s="7">
        <v>232</v>
      </c>
      <c r="G34" s="7">
        <v>150</v>
      </c>
      <c r="H34" s="60">
        <v>128</v>
      </c>
      <c r="I34" s="60">
        <v>173</v>
      </c>
      <c r="J34" s="60">
        <v>160</v>
      </c>
      <c r="K34" s="60">
        <v>148</v>
      </c>
      <c r="L34" s="60">
        <v>145</v>
      </c>
      <c r="M34" s="11">
        <f t="shared" si="0"/>
        <v>1518</v>
      </c>
      <c r="N34" s="51">
        <f t="shared" si="1"/>
        <v>189.75</v>
      </c>
      <c r="O34" s="80">
        <f t="shared" si="4"/>
        <v>-125</v>
      </c>
      <c r="P34" s="59">
        <f t="shared" si="5"/>
        <v>165.75</v>
      </c>
    </row>
    <row r="35" spans="1:16" ht="15.75">
      <c r="A35" s="1">
        <v>32</v>
      </c>
      <c r="B35" s="72" t="s">
        <v>19</v>
      </c>
      <c r="C35" s="118" t="s">
        <v>6</v>
      </c>
      <c r="D35" s="110">
        <v>16</v>
      </c>
      <c r="E35" s="1">
        <v>177</v>
      </c>
      <c r="F35" s="7">
        <v>160</v>
      </c>
      <c r="G35" s="7">
        <v>162</v>
      </c>
      <c r="H35" s="60">
        <v>116</v>
      </c>
      <c r="I35" s="60">
        <v>236</v>
      </c>
      <c r="J35" s="60">
        <v>169</v>
      </c>
      <c r="K35" s="60">
        <v>185</v>
      </c>
      <c r="L35" s="60">
        <v>176</v>
      </c>
      <c r="M35" s="11">
        <f t="shared" si="0"/>
        <v>1509</v>
      </c>
      <c r="N35" s="51">
        <f t="shared" si="1"/>
        <v>188.625</v>
      </c>
      <c r="O35" s="80">
        <f t="shared" si="4"/>
        <v>-134</v>
      </c>
      <c r="P35" s="59">
        <f t="shared" si="5"/>
        <v>172.625</v>
      </c>
    </row>
    <row r="36" spans="1:16" ht="15.75">
      <c r="A36" s="1">
        <v>33</v>
      </c>
      <c r="B36" s="76" t="s">
        <v>15</v>
      </c>
      <c r="C36" s="152" t="s">
        <v>6</v>
      </c>
      <c r="D36" s="113">
        <v>21</v>
      </c>
      <c r="E36" s="1">
        <v>187</v>
      </c>
      <c r="F36" s="7">
        <v>178</v>
      </c>
      <c r="G36" s="7">
        <v>142</v>
      </c>
      <c r="H36" s="60">
        <v>169</v>
      </c>
      <c r="I36" s="60">
        <v>169</v>
      </c>
      <c r="J36" s="60">
        <v>186</v>
      </c>
      <c r="K36" s="60">
        <v>138</v>
      </c>
      <c r="L36" s="60">
        <v>171</v>
      </c>
      <c r="M36" s="11">
        <f t="shared" si="0"/>
        <v>1508</v>
      </c>
      <c r="N36" s="51">
        <f t="shared" si="1"/>
        <v>188.5</v>
      </c>
      <c r="O36" s="80">
        <f t="shared" si="4"/>
        <v>-135</v>
      </c>
      <c r="P36" s="59">
        <f t="shared" si="5"/>
        <v>167.5</v>
      </c>
    </row>
    <row r="37" spans="1:16" ht="15.75">
      <c r="A37" s="1">
        <v>34</v>
      </c>
      <c r="B37" s="95" t="s">
        <v>96</v>
      </c>
      <c r="C37" s="116" t="s">
        <v>77</v>
      </c>
      <c r="D37" s="110">
        <v>13</v>
      </c>
      <c r="E37" s="1">
        <v>179</v>
      </c>
      <c r="F37" s="60">
        <v>162</v>
      </c>
      <c r="G37" s="60">
        <v>157</v>
      </c>
      <c r="H37" s="7">
        <v>157</v>
      </c>
      <c r="I37" s="36">
        <v>206</v>
      </c>
      <c r="J37" s="36">
        <v>210</v>
      </c>
      <c r="K37" s="36">
        <v>169</v>
      </c>
      <c r="L37" s="36">
        <v>161</v>
      </c>
      <c r="M37" s="11">
        <f t="shared" si="0"/>
        <v>1505</v>
      </c>
      <c r="N37" s="51">
        <f t="shared" si="1"/>
        <v>188.125</v>
      </c>
      <c r="O37" s="80">
        <f t="shared" si="4"/>
        <v>-138</v>
      </c>
      <c r="P37" s="59">
        <f t="shared" si="5"/>
        <v>175.125</v>
      </c>
    </row>
    <row r="38" spans="1:16" ht="15.75">
      <c r="A38" s="1">
        <v>35</v>
      </c>
      <c r="B38" s="72" t="s">
        <v>12</v>
      </c>
      <c r="C38" s="118" t="s">
        <v>6</v>
      </c>
      <c r="D38" s="110">
        <v>13</v>
      </c>
      <c r="E38" s="1">
        <v>166</v>
      </c>
      <c r="F38" s="60">
        <v>157</v>
      </c>
      <c r="G38" s="60">
        <v>134</v>
      </c>
      <c r="H38" s="7">
        <v>199</v>
      </c>
      <c r="I38" s="36">
        <v>183</v>
      </c>
      <c r="J38" s="36">
        <v>140</v>
      </c>
      <c r="K38" s="36">
        <v>222</v>
      </c>
      <c r="L38" s="36">
        <v>183</v>
      </c>
      <c r="M38" s="11">
        <f t="shared" si="0"/>
        <v>1488</v>
      </c>
      <c r="N38" s="51">
        <f t="shared" si="1"/>
        <v>186</v>
      </c>
      <c r="O38" s="80">
        <f t="shared" si="4"/>
        <v>-155</v>
      </c>
      <c r="P38" s="59">
        <f t="shared" si="5"/>
        <v>173</v>
      </c>
    </row>
    <row r="39" spans="1:16" ht="15.75">
      <c r="A39" s="1">
        <v>36</v>
      </c>
      <c r="B39" s="95" t="s">
        <v>67</v>
      </c>
      <c r="C39" s="118" t="s">
        <v>77</v>
      </c>
      <c r="D39" s="110">
        <v>10</v>
      </c>
      <c r="E39" s="1">
        <v>186</v>
      </c>
      <c r="F39" s="7">
        <v>167</v>
      </c>
      <c r="G39" s="7">
        <v>164</v>
      </c>
      <c r="H39" s="7">
        <v>171</v>
      </c>
      <c r="I39" s="36">
        <v>203</v>
      </c>
      <c r="J39" s="36">
        <v>156</v>
      </c>
      <c r="K39" s="36">
        <v>169</v>
      </c>
      <c r="L39" s="36">
        <v>187</v>
      </c>
      <c r="M39" s="11">
        <f t="shared" si="0"/>
        <v>1483</v>
      </c>
      <c r="N39" s="51">
        <f t="shared" si="1"/>
        <v>185.375</v>
      </c>
      <c r="O39" s="80">
        <f t="shared" si="4"/>
        <v>-160</v>
      </c>
      <c r="P39" s="59">
        <f t="shared" si="5"/>
        <v>175.375</v>
      </c>
    </row>
    <row r="40" spans="1:16" ht="15.75">
      <c r="A40" s="1">
        <v>37</v>
      </c>
      <c r="B40" s="177" t="s">
        <v>116</v>
      </c>
      <c r="C40" s="85" t="s">
        <v>6</v>
      </c>
      <c r="D40" s="113">
        <v>42</v>
      </c>
      <c r="E40" s="1">
        <v>158</v>
      </c>
      <c r="F40" s="7">
        <v>127</v>
      </c>
      <c r="G40" s="7">
        <v>170</v>
      </c>
      <c r="H40" s="7">
        <v>137</v>
      </c>
      <c r="I40" s="36">
        <v>135</v>
      </c>
      <c r="J40" s="36">
        <v>139</v>
      </c>
      <c r="K40" s="36">
        <v>137</v>
      </c>
      <c r="L40" s="36">
        <v>137</v>
      </c>
      <c r="M40" s="11">
        <f t="shared" si="0"/>
        <v>1476</v>
      </c>
      <c r="N40" s="51">
        <f t="shared" si="1"/>
        <v>184.5</v>
      </c>
      <c r="O40" s="80">
        <f t="shared" si="4"/>
        <v>-167</v>
      </c>
      <c r="P40" s="59">
        <f t="shared" si="5"/>
        <v>142.5</v>
      </c>
    </row>
    <row r="41" spans="1:16" ht="15.75">
      <c r="A41" s="1">
        <v>38</v>
      </c>
      <c r="B41" s="76" t="s">
        <v>130</v>
      </c>
      <c r="C41" s="152" t="s">
        <v>6</v>
      </c>
      <c r="D41" s="113">
        <v>25</v>
      </c>
      <c r="E41" s="1">
        <v>140</v>
      </c>
      <c r="F41" s="7">
        <v>212</v>
      </c>
      <c r="G41" s="7">
        <v>148</v>
      </c>
      <c r="H41" s="7">
        <v>158</v>
      </c>
      <c r="I41" s="36">
        <v>162</v>
      </c>
      <c r="J41" s="36">
        <v>147</v>
      </c>
      <c r="K41" s="36">
        <v>132</v>
      </c>
      <c r="L41" s="36">
        <v>174</v>
      </c>
      <c r="M41" s="11">
        <f t="shared" si="0"/>
        <v>1473</v>
      </c>
      <c r="N41" s="51">
        <f t="shared" si="1"/>
        <v>184.125</v>
      </c>
      <c r="O41" s="80">
        <f t="shared" si="4"/>
        <v>-170</v>
      </c>
      <c r="P41" s="59">
        <f t="shared" si="5"/>
        <v>159.125</v>
      </c>
    </row>
    <row r="42" spans="1:16" ht="15.75">
      <c r="A42" s="1">
        <v>39</v>
      </c>
      <c r="B42" s="96" t="s">
        <v>103</v>
      </c>
      <c r="C42" s="83" t="s">
        <v>6</v>
      </c>
      <c r="D42" s="113">
        <v>41</v>
      </c>
      <c r="E42" s="1">
        <v>129</v>
      </c>
      <c r="F42" s="7">
        <v>128</v>
      </c>
      <c r="G42" s="7">
        <v>131</v>
      </c>
      <c r="H42" s="7">
        <v>177</v>
      </c>
      <c r="I42" s="36">
        <v>150</v>
      </c>
      <c r="J42" s="36">
        <v>128</v>
      </c>
      <c r="K42" s="36">
        <v>110</v>
      </c>
      <c r="L42" s="36">
        <v>141</v>
      </c>
      <c r="M42" s="11">
        <f t="shared" si="0"/>
        <v>1422</v>
      </c>
      <c r="N42" s="51">
        <f t="shared" si="1"/>
        <v>177.75</v>
      </c>
      <c r="O42" s="80">
        <f t="shared" si="4"/>
        <v>-221</v>
      </c>
      <c r="P42" s="59">
        <f t="shared" si="5"/>
        <v>136.75</v>
      </c>
    </row>
    <row r="43" spans="1:16" ht="15.75">
      <c r="A43" s="1">
        <v>40</v>
      </c>
      <c r="B43" s="95" t="s">
        <v>173</v>
      </c>
      <c r="C43" s="118" t="s">
        <v>6</v>
      </c>
      <c r="D43" s="110">
        <v>50</v>
      </c>
      <c r="E43" s="1">
        <v>225</v>
      </c>
      <c r="F43" s="7">
        <v>148</v>
      </c>
      <c r="G43" s="7">
        <v>165</v>
      </c>
      <c r="H43" s="7">
        <v>163</v>
      </c>
      <c r="I43" s="36">
        <v>140</v>
      </c>
      <c r="J43" s="36">
        <v>112</v>
      </c>
      <c r="K43" s="36">
        <v>140</v>
      </c>
      <c r="L43" s="36">
        <v>161</v>
      </c>
      <c r="M43" s="11">
        <f t="shared" si="0"/>
        <v>1654</v>
      </c>
      <c r="N43" s="51">
        <f t="shared" si="1"/>
        <v>206.75</v>
      </c>
      <c r="O43" s="80">
        <f t="shared" si="4"/>
        <v>11</v>
      </c>
      <c r="P43" s="59">
        <f t="shared" si="5"/>
        <v>156.75</v>
      </c>
    </row>
    <row r="44" spans="1:16" ht="15.75">
      <c r="A44" s="1">
        <v>41</v>
      </c>
      <c r="B44" s="72" t="s">
        <v>70</v>
      </c>
      <c r="C44" s="118" t="s">
        <v>5</v>
      </c>
      <c r="D44" s="110">
        <v>15</v>
      </c>
      <c r="E44" s="1">
        <v>166</v>
      </c>
      <c r="F44" s="7">
        <v>153</v>
      </c>
      <c r="G44" s="7">
        <v>165</v>
      </c>
      <c r="H44" s="60">
        <v>141</v>
      </c>
      <c r="I44" s="60">
        <v>167</v>
      </c>
      <c r="J44" s="60">
        <v>170</v>
      </c>
      <c r="K44" s="60">
        <v>186</v>
      </c>
      <c r="L44" s="60">
        <v>136</v>
      </c>
      <c r="M44" s="11">
        <f t="shared" si="0"/>
        <v>1404</v>
      </c>
      <c r="N44" s="51">
        <f t="shared" si="1"/>
        <v>175.5</v>
      </c>
      <c r="O44" s="80">
        <f t="shared" si="4"/>
        <v>-239</v>
      </c>
      <c r="P44" s="59">
        <f t="shared" si="5"/>
        <v>160.5</v>
      </c>
    </row>
    <row r="45" spans="1:16" ht="15.75">
      <c r="A45" s="1">
        <v>42</v>
      </c>
      <c r="B45" s="72" t="s">
        <v>107</v>
      </c>
      <c r="C45" s="116" t="s">
        <v>6</v>
      </c>
      <c r="D45" s="110">
        <v>45</v>
      </c>
      <c r="E45" s="7">
        <v>106</v>
      </c>
      <c r="F45" s="7">
        <v>137</v>
      </c>
      <c r="G45" s="7">
        <v>107</v>
      </c>
      <c r="H45" s="7">
        <v>158</v>
      </c>
      <c r="I45" s="36">
        <v>103</v>
      </c>
      <c r="J45" s="36">
        <v>121</v>
      </c>
      <c r="K45" s="36">
        <v>111</v>
      </c>
      <c r="L45" s="36">
        <v>158</v>
      </c>
      <c r="M45" s="11">
        <f t="shared" si="0"/>
        <v>1361</v>
      </c>
      <c r="N45" s="51">
        <f t="shared" si="1"/>
        <v>170.125</v>
      </c>
      <c r="O45" s="80">
        <f t="shared" si="4"/>
        <v>-282</v>
      </c>
      <c r="P45" s="59">
        <f t="shared" si="5"/>
        <v>125.125</v>
      </c>
    </row>
    <row r="46" spans="1:16" ht="15.75">
      <c r="A46" s="1">
        <v>43</v>
      </c>
      <c r="B46" s="72" t="s">
        <v>63</v>
      </c>
      <c r="C46" s="116" t="s">
        <v>6</v>
      </c>
      <c r="D46" s="110">
        <v>11</v>
      </c>
      <c r="E46" s="1">
        <v>141</v>
      </c>
      <c r="F46" s="60">
        <v>124</v>
      </c>
      <c r="G46" s="60">
        <v>174</v>
      </c>
      <c r="H46" s="60">
        <v>207</v>
      </c>
      <c r="I46" s="60">
        <v>191</v>
      </c>
      <c r="J46" s="60">
        <v>140</v>
      </c>
      <c r="K46" s="60">
        <v>132</v>
      </c>
      <c r="L46" s="60">
        <v>144</v>
      </c>
      <c r="M46" s="11">
        <f t="shared" si="0"/>
        <v>1341</v>
      </c>
      <c r="N46" s="51">
        <f t="shared" si="1"/>
        <v>167.625</v>
      </c>
      <c r="O46" s="80">
        <f t="shared" si="4"/>
        <v>-302</v>
      </c>
      <c r="P46" s="59">
        <f t="shared" si="5"/>
        <v>156.625</v>
      </c>
    </row>
    <row r="47" spans="1:16" ht="15.75">
      <c r="A47" s="1">
        <v>44</v>
      </c>
      <c r="B47" s="132" t="s">
        <v>154</v>
      </c>
      <c r="C47" s="126" t="s">
        <v>6</v>
      </c>
      <c r="D47" s="127">
        <v>50</v>
      </c>
      <c r="E47" s="1">
        <v>82</v>
      </c>
      <c r="F47" s="60">
        <v>126</v>
      </c>
      <c r="G47" s="60">
        <v>145</v>
      </c>
      <c r="H47" s="60">
        <v>127</v>
      </c>
      <c r="I47" s="60">
        <v>127</v>
      </c>
      <c r="J47" s="60">
        <v>132</v>
      </c>
      <c r="K47" s="60">
        <v>86</v>
      </c>
      <c r="L47" s="60">
        <v>86</v>
      </c>
      <c r="M47" s="11">
        <f t="shared" si="0"/>
        <v>1311</v>
      </c>
      <c r="N47" s="51">
        <f t="shared" si="1"/>
        <v>163.875</v>
      </c>
      <c r="O47" s="80">
        <f t="shared" si="4"/>
        <v>-332</v>
      </c>
      <c r="P47" s="59">
        <f t="shared" si="5"/>
        <v>113.875</v>
      </c>
    </row>
    <row r="48" spans="1:16" ht="15.75" hidden="1" outlineLevel="1">
      <c r="A48" s="1">
        <v>45</v>
      </c>
      <c r="B48" s="78" t="s">
        <v>152</v>
      </c>
      <c r="C48" s="83" t="s">
        <v>77</v>
      </c>
      <c r="D48" s="84">
        <v>5</v>
      </c>
      <c r="E48" s="7"/>
      <c r="F48" s="60"/>
      <c r="G48" s="60"/>
      <c r="H48" s="60"/>
      <c r="I48" s="60"/>
      <c r="J48" s="60"/>
      <c r="K48" s="60"/>
      <c r="L48" s="60"/>
      <c r="M48" s="11">
        <f t="shared" ref="M48:M67" si="6">SUM(E48:L48)+COUNT(E48:L48)*D48</f>
        <v>0</v>
      </c>
      <c r="N48" s="51" t="e">
        <f t="shared" ref="N48:N50" si="7">M48/(COUNT(E48:L48))</f>
        <v>#DIV/0!</v>
      </c>
      <c r="O48" s="80">
        <f t="shared" ref="O48:O50" si="8">M48-$M$15</f>
        <v>-1643</v>
      </c>
      <c r="P48" s="59" t="e">
        <f t="shared" ref="P48:P50" si="9">AVERAGE(E48:L48)</f>
        <v>#DIV/0!</v>
      </c>
    </row>
    <row r="49" spans="1:16" ht="15.75" hidden="1" outlineLevel="1">
      <c r="A49" s="1">
        <v>46</v>
      </c>
      <c r="B49" s="72" t="s">
        <v>57</v>
      </c>
      <c r="C49" s="83" t="s">
        <v>6</v>
      </c>
      <c r="D49" s="110">
        <v>17</v>
      </c>
      <c r="E49" s="1"/>
      <c r="F49" s="60"/>
      <c r="G49" s="60"/>
      <c r="H49" s="60"/>
      <c r="I49" s="60"/>
      <c r="J49" s="60"/>
      <c r="K49" s="60"/>
      <c r="L49" s="60"/>
      <c r="M49" s="11">
        <f t="shared" si="6"/>
        <v>0</v>
      </c>
      <c r="N49" s="51" t="e">
        <f t="shared" si="7"/>
        <v>#DIV/0!</v>
      </c>
      <c r="O49" s="80">
        <f t="shared" si="8"/>
        <v>-1643</v>
      </c>
      <c r="P49" s="59" t="e">
        <f t="shared" si="9"/>
        <v>#DIV/0!</v>
      </c>
    </row>
    <row r="50" spans="1:16" ht="15.75" hidden="1" outlineLevel="1">
      <c r="A50" s="1">
        <v>47</v>
      </c>
      <c r="B50" s="77" t="s">
        <v>134</v>
      </c>
      <c r="C50" s="126" t="s">
        <v>77</v>
      </c>
      <c r="D50" s="127">
        <v>8</v>
      </c>
      <c r="E50" s="1"/>
      <c r="F50" s="7"/>
      <c r="G50" s="7"/>
      <c r="H50" s="60"/>
      <c r="I50" s="60"/>
      <c r="J50" s="60"/>
      <c r="K50" s="60"/>
      <c r="L50" s="60"/>
      <c r="M50" s="11">
        <f t="shared" si="6"/>
        <v>0</v>
      </c>
      <c r="N50" s="51" t="e">
        <f t="shared" si="7"/>
        <v>#DIV/0!</v>
      </c>
      <c r="O50" s="80">
        <f t="shared" si="8"/>
        <v>-1643</v>
      </c>
      <c r="P50" s="59" t="e">
        <f t="shared" si="9"/>
        <v>#DIV/0!</v>
      </c>
    </row>
    <row r="51" spans="1:16" ht="15.75" hidden="1" outlineLevel="1">
      <c r="A51" s="1">
        <v>48</v>
      </c>
      <c r="B51" s="97" t="s">
        <v>125</v>
      </c>
      <c r="C51" s="118" t="s">
        <v>6</v>
      </c>
      <c r="D51" s="110">
        <v>18</v>
      </c>
      <c r="E51" s="1"/>
      <c r="F51" s="7"/>
      <c r="G51" s="7"/>
      <c r="H51" s="60"/>
      <c r="I51" s="60"/>
      <c r="J51" s="60"/>
      <c r="K51" s="60"/>
      <c r="L51" s="60"/>
      <c r="M51" s="11">
        <f t="shared" si="6"/>
        <v>0</v>
      </c>
      <c r="N51" s="51" t="e">
        <f t="shared" ref="N51:N67" si="10">M51/(COUNT(E51:L51))</f>
        <v>#DIV/0!</v>
      </c>
      <c r="O51" s="80">
        <f t="shared" si="2"/>
        <v>-1643</v>
      </c>
      <c r="P51" s="59" t="e">
        <f t="shared" si="3"/>
        <v>#DIV/0!</v>
      </c>
    </row>
    <row r="52" spans="1:16" ht="15.75" hidden="1" outlineLevel="1">
      <c r="A52" s="1">
        <v>49</v>
      </c>
      <c r="B52" s="97" t="s">
        <v>56</v>
      </c>
      <c r="C52" s="116" t="s">
        <v>6</v>
      </c>
      <c r="D52" s="110">
        <v>16</v>
      </c>
      <c r="E52" s="7"/>
      <c r="F52" s="7"/>
      <c r="G52" s="7"/>
      <c r="H52" s="60"/>
      <c r="I52" s="60"/>
      <c r="J52" s="60"/>
      <c r="K52" s="60"/>
      <c r="L52" s="60"/>
      <c r="M52" s="11">
        <f t="shared" si="6"/>
        <v>0</v>
      </c>
      <c r="N52" s="51" t="e">
        <f t="shared" si="10"/>
        <v>#DIV/0!</v>
      </c>
      <c r="O52" s="80">
        <f t="shared" si="2"/>
        <v>-1643</v>
      </c>
      <c r="P52" s="59" t="e">
        <f t="shared" si="3"/>
        <v>#DIV/0!</v>
      </c>
    </row>
    <row r="53" spans="1:16" ht="15.75" hidden="1" outlineLevel="1">
      <c r="A53" s="1">
        <v>50</v>
      </c>
      <c r="B53" s="72" t="s">
        <v>105</v>
      </c>
      <c r="C53" s="116" t="s">
        <v>6</v>
      </c>
      <c r="D53" s="110">
        <v>13</v>
      </c>
      <c r="E53" s="7"/>
      <c r="F53" s="7"/>
      <c r="G53" s="7"/>
      <c r="H53" s="60"/>
      <c r="I53" s="60"/>
      <c r="J53" s="60"/>
      <c r="K53" s="60"/>
      <c r="L53" s="60"/>
      <c r="M53" s="11">
        <f t="shared" si="6"/>
        <v>0</v>
      </c>
      <c r="N53" s="51" t="e">
        <f t="shared" si="10"/>
        <v>#DIV/0!</v>
      </c>
      <c r="O53" s="80">
        <f t="shared" si="2"/>
        <v>-1643</v>
      </c>
      <c r="P53" s="59" t="e">
        <f t="shared" si="3"/>
        <v>#DIV/0!</v>
      </c>
    </row>
    <row r="54" spans="1:16" ht="15.75" hidden="1" outlineLevel="1">
      <c r="A54" s="1">
        <v>51</v>
      </c>
      <c r="B54" s="95" t="s">
        <v>72</v>
      </c>
      <c r="C54" s="118" t="s">
        <v>77</v>
      </c>
      <c r="D54" s="110">
        <v>16</v>
      </c>
      <c r="E54" s="60"/>
      <c r="F54" s="7"/>
      <c r="G54" s="7"/>
      <c r="H54" s="60"/>
      <c r="I54" s="60"/>
      <c r="J54" s="60"/>
      <c r="K54" s="60"/>
      <c r="L54" s="60"/>
      <c r="M54" s="11">
        <f t="shared" si="6"/>
        <v>0</v>
      </c>
      <c r="N54" s="51" t="e">
        <f t="shared" si="10"/>
        <v>#DIV/0!</v>
      </c>
      <c r="O54" s="80">
        <f t="shared" si="2"/>
        <v>-1643</v>
      </c>
      <c r="P54" s="59" t="e">
        <f t="shared" si="3"/>
        <v>#DIV/0!</v>
      </c>
    </row>
    <row r="55" spans="1:16" ht="15.75" hidden="1" outlineLevel="1">
      <c r="A55" s="1">
        <v>52</v>
      </c>
      <c r="B55" s="76" t="s">
        <v>27</v>
      </c>
      <c r="C55" s="118" t="s">
        <v>5</v>
      </c>
      <c r="D55" s="113">
        <v>42</v>
      </c>
      <c r="E55" s="7"/>
      <c r="F55" s="7"/>
      <c r="G55" s="7"/>
      <c r="H55" s="60"/>
      <c r="I55" s="60"/>
      <c r="J55" s="60"/>
      <c r="K55" s="60"/>
      <c r="L55" s="60"/>
      <c r="M55" s="11">
        <f t="shared" si="6"/>
        <v>0</v>
      </c>
      <c r="N55" s="51" t="e">
        <f t="shared" si="10"/>
        <v>#DIV/0!</v>
      </c>
      <c r="O55" s="80">
        <f t="shared" si="2"/>
        <v>-1643</v>
      </c>
      <c r="P55" s="59" t="e">
        <f t="shared" si="3"/>
        <v>#DIV/0!</v>
      </c>
    </row>
    <row r="56" spans="1:16" ht="15.75" hidden="1" outlineLevel="1">
      <c r="A56" s="1">
        <v>53</v>
      </c>
      <c r="B56" s="98" t="s">
        <v>98</v>
      </c>
      <c r="C56" s="116" t="s">
        <v>77</v>
      </c>
      <c r="D56" s="113">
        <v>29</v>
      </c>
      <c r="E56" s="7"/>
      <c r="F56" s="7"/>
      <c r="G56" s="7"/>
      <c r="H56" s="60"/>
      <c r="I56" s="60"/>
      <c r="J56" s="60"/>
      <c r="K56" s="60"/>
      <c r="L56" s="60"/>
      <c r="M56" s="11">
        <f t="shared" si="6"/>
        <v>0</v>
      </c>
      <c r="N56" s="51" t="e">
        <f t="shared" si="10"/>
        <v>#DIV/0!</v>
      </c>
      <c r="O56" s="80">
        <f t="shared" si="2"/>
        <v>-1643</v>
      </c>
      <c r="P56" s="59" t="e">
        <f t="shared" si="3"/>
        <v>#DIV/0!</v>
      </c>
    </row>
    <row r="57" spans="1:16" ht="15.75" hidden="1" outlineLevel="1">
      <c r="A57" s="1">
        <v>54</v>
      </c>
      <c r="B57" s="72" t="s">
        <v>65</v>
      </c>
      <c r="C57" s="117" t="s">
        <v>6</v>
      </c>
      <c r="D57" s="110">
        <v>31</v>
      </c>
      <c r="E57" s="7"/>
      <c r="F57" s="7"/>
      <c r="G57" s="7"/>
      <c r="H57" s="60"/>
      <c r="I57" s="60"/>
      <c r="J57" s="60"/>
      <c r="K57" s="60"/>
      <c r="L57" s="60"/>
      <c r="M57" s="11">
        <f t="shared" si="6"/>
        <v>0</v>
      </c>
      <c r="N57" s="51" t="e">
        <f t="shared" si="10"/>
        <v>#DIV/0!</v>
      </c>
      <c r="O57" s="80">
        <f t="shared" si="2"/>
        <v>-1643</v>
      </c>
      <c r="P57" s="59" t="e">
        <f t="shared" si="3"/>
        <v>#DIV/0!</v>
      </c>
    </row>
    <row r="58" spans="1:16" ht="15.75" hidden="1" outlineLevel="1">
      <c r="A58" s="1">
        <v>55</v>
      </c>
      <c r="B58" s="76" t="s">
        <v>131</v>
      </c>
      <c r="C58" s="118" t="s">
        <v>6</v>
      </c>
      <c r="D58" s="113">
        <v>41</v>
      </c>
      <c r="E58" s="60"/>
      <c r="F58" s="7"/>
      <c r="G58" s="7"/>
      <c r="H58" s="60"/>
      <c r="I58" s="60"/>
      <c r="J58" s="60"/>
      <c r="K58" s="60"/>
      <c r="L58" s="60"/>
      <c r="M58" s="11">
        <f t="shared" si="6"/>
        <v>0</v>
      </c>
      <c r="N58" s="51" t="e">
        <f t="shared" si="10"/>
        <v>#DIV/0!</v>
      </c>
      <c r="O58" s="80">
        <f t="shared" si="2"/>
        <v>-1643</v>
      </c>
      <c r="P58" s="59" t="e">
        <f t="shared" si="3"/>
        <v>#DIV/0!</v>
      </c>
    </row>
    <row r="59" spans="1:16" ht="15.75" hidden="1" outlineLevel="1">
      <c r="A59" s="1">
        <v>56</v>
      </c>
      <c r="B59" s="96" t="s">
        <v>114</v>
      </c>
      <c r="C59" s="118" t="s">
        <v>6</v>
      </c>
      <c r="D59" s="113">
        <v>50</v>
      </c>
      <c r="E59" s="7"/>
      <c r="F59" s="60"/>
      <c r="G59" s="60"/>
      <c r="H59" s="60"/>
      <c r="I59" s="60"/>
      <c r="J59" s="60"/>
      <c r="K59" s="60"/>
      <c r="L59" s="60"/>
      <c r="M59" s="11">
        <f t="shared" si="6"/>
        <v>0</v>
      </c>
      <c r="N59" s="51" t="e">
        <f t="shared" si="10"/>
        <v>#DIV/0!</v>
      </c>
      <c r="O59" s="80">
        <f t="shared" si="2"/>
        <v>-1643</v>
      </c>
      <c r="P59" s="59" t="e">
        <f t="shared" si="3"/>
        <v>#DIV/0!</v>
      </c>
    </row>
    <row r="60" spans="1:16" ht="15.75" hidden="1" outlineLevel="1">
      <c r="A60" s="1">
        <v>57</v>
      </c>
      <c r="B60" s="72" t="s">
        <v>28</v>
      </c>
      <c r="C60" s="118" t="s">
        <v>6</v>
      </c>
      <c r="D60" s="110">
        <v>6</v>
      </c>
      <c r="E60" s="7"/>
      <c r="F60" s="7"/>
      <c r="G60" s="7"/>
      <c r="H60" s="60"/>
      <c r="I60" s="60"/>
      <c r="J60" s="60"/>
      <c r="K60" s="60"/>
      <c r="L60" s="60"/>
      <c r="M60" s="11">
        <f t="shared" si="6"/>
        <v>0</v>
      </c>
      <c r="N60" s="51" t="e">
        <f t="shared" si="10"/>
        <v>#DIV/0!</v>
      </c>
      <c r="O60" s="80">
        <f t="shared" si="2"/>
        <v>-1643</v>
      </c>
      <c r="P60" s="59" t="e">
        <f t="shared" si="3"/>
        <v>#DIV/0!</v>
      </c>
    </row>
    <row r="61" spans="1:16" ht="15.75" hidden="1" outlineLevel="1">
      <c r="A61" s="1">
        <v>58</v>
      </c>
      <c r="B61" s="101" t="s">
        <v>113</v>
      </c>
      <c r="C61" s="118" t="s">
        <v>79</v>
      </c>
      <c r="D61" s="110">
        <v>24</v>
      </c>
      <c r="E61" s="7"/>
      <c r="F61" s="7"/>
      <c r="G61" s="7"/>
      <c r="H61" s="60"/>
      <c r="I61" s="60"/>
      <c r="J61" s="60"/>
      <c r="K61" s="60"/>
      <c r="L61" s="60"/>
      <c r="M61" s="11">
        <f t="shared" si="6"/>
        <v>0</v>
      </c>
      <c r="N61" s="51" t="e">
        <f t="shared" si="10"/>
        <v>#DIV/0!</v>
      </c>
      <c r="O61" s="80">
        <f t="shared" si="2"/>
        <v>-1643</v>
      </c>
      <c r="P61" s="59" t="e">
        <f t="shared" si="3"/>
        <v>#DIV/0!</v>
      </c>
    </row>
    <row r="62" spans="1:16" ht="15.75" hidden="1" outlineLevel="1">
      <c r="A62" s="1">
        <v>59</v>
      </c>
      <c r="B62" s="100" t="s">
        <v>33</v>
      </c>
      <c r="C62" s="116" t="s">
        <v>8</v>
      </c>
      <c r="D62" s="110">
        <v>23</v>
      </c>
      <c r="E62" s="7"/>
      <c r="F62" s="7"/>
      <c r="G62" s="7"/>
      <c r="H62" s="60"/>
      <c r="I62" s="60"/>
      <c r="J62" s="60"/>
      <c r="K62" s="60"/>
      <c r="L62" s="60"/>
      <c r="M62" s="11">
        <f t="shared" si="6"/>
        <v>0</v>
      </c>
      <c r="N62" s="51" t="e">
        <f t="shared" si="10"/>
        <v>#DIV/0!</v>
      </c>
      <c r="O62" s="80">
        <f t="shared" si="2"/>
        <v>-1643</v>
      </c>
      <c r="P62" s="59" t="e">
        <f t="shared" si="3"/>
        <v>#DIV/0!</v>
      </c>
    </row>
    <row r="63" spans="1:16" ht="15.75" hidden="1" outlineLevel="1">
      <c r="A63" s="1">
        <v>60</v>
      </c>
      <c r="B63" s="75" t="s">
        <v>62</v>
      </c>
      <c r="C63" s="83" t="s">
        <v>78</v>
      </c>
      <c r="D63" s="84">
        <v>14</v>
      </c>
      <c r="E63" s="7"/>
      <c r="F63" s="7"/>
      <c r="G63" s="7"/>
      <c r="H63" s="60"/>
      <c r="I63" s="60"/>
      <c r="J63" s="60"/>
      <c r="K63" s="60"/>
      <c r="L63" s="60"/>
      <c r="M63" s="11">
        <f t="shared" si="6"/>
        <v>0</v>
      </c>
      <c r="N63" s="51" t="e">
        <f t="shared" si="10"/>
        <v>#DIV/0!</v>
      </c>
      <c r="O63" s="80">
        <f t="shared" si="2"/>
        <v>-1643</v>
      </c>
      <c r="P63" s="59" t="e">
        <f t="shared" si="3"/>
        <v>#DIV/0!</v>
      </c>
    </row>
    <row r="64" spans="1:16" ht="15.75" hidden="1" outlineLevel="1">
      <c r="A64" s="1">
        <v>61</v>
      </c>
      <c r="B64" s="120" t="s">
        <v>61</v>
      </c>
      <c r="C64" s="83" t="s">
        <v>78</v>
      </c>
      <c r="D64" s="84">
        <v>6</v>
      </c>
      <c r="E64" s="7"/>
      <c r="F64" s="7"/>
      <c r="G64" s="7"/>
      <c r="H64" s="60"/>
      <c r="I64" s="60"/>
      <c r="J64" s="60"/>
      <c r="K64" s="60"/>
      <c r="L64" s="60"/>
      <c r="M64" s="11">
        <f t="shared" si="6"/>
        <v>0</v>
      </c>
      <c r="N64" s="51" t="e">
        <f t="shared" si="10"/>
        <v>#DIV/0!</v>
      </c>
      <c r="O64" s="80">
        <f t="shared" si="2"/>
        <v>-1643</v>
      </c>
      <c r="P64" s="59" t="e">
        <f t="shared" si="3"/>
        <v>#DIV/0!</v>
      </c>
    </row>
    <row r="65" spans="1:16" ht="15.75" hidden="1" outlineLevel="1">
      <c r="A65" s="1">
        <v>62</v>
      </c>
      <c r="B65" s="97" t="s">
        <v>60</v>
      </c>
      <c r="C65" s="116" t="s">
        <v>78</v>
      </c>
      <c r="D65" s="110">
        <v>1</v>
      </c>
      <c r="E65" s="7"/>
      <c r="F65" s="7"/>
      <c r="G65" s="7"/>
      <c r="H65" s="60"/>
      <c r="I65" s="60"/>
      <c r="J65" s="60"/>
      <c r="K65" s="60"/>
      <c r="L65" s="60"/>
      <c r="M65" s="11">
        <f t="shared" si="6"/>
        <v>0</v>
      </c>
      <c r="N65" s="51" t="e">
        <f t="shared" si="10"/>
        <v>#DIV/0!</v>
      </c>
      <c r="O65" s="80">
        <f t="shared" si="2"/>
        <v>-1643</v>
      </c>
      <c r="P65" s="59" t="e">
        <f t="shared" si="3"/>
        <v>#DIV/0!</v>
      </c>
    </row>
    <row r="66" spans="1:16" ht="15.75" hidden="1" outlineLevel="1">
      <c r="A66" s="1">
        <v>63</v>
      </c>
      <c r="B66" s="105" t="s">
        <v>110</v>
      </c>
      <c r="C66" s="83" t="s">
        <v>6</v>
      </c>
      <c r="D66" s="110">
        <v>21</v>
      </c>
      <c r="E66" s="7"/>
      <c r="F66" s="7"/>
      <c r="G66" s="7"/>
      <c r="H66" s="60"/>
      <c r="I66" s="60"/>
      <c r="J66" s="60"/>
      <c r="K66" s="60"/>
      <c r="L66" s="60"/>
      <c r="M66" s="11">
        <f t="shared" si="6"/>
        <v>0</v>
      </c>
      <c r="N66" s="51" t="e">
        <f t="shared" si="10"/>
        <v>#DIV/0!</v>
      </c>
      <c r="O66" s="80">
        <f t="shared" si="2"/>
        <v>-1643</v>
      </c>
      <c r="P66" s="59" t="e">
        <f t="shared" si="3"/>
        <v>#DIV/0!</v>
      </c>
    </row>
    <row r="67" spans="1:16" ht="15.75" hidden="1" outlineLevel="1">
      <c r="A67" s="1">
        <v>64</v>
      </c>
      <c r="B67" s="101" t="s">
        <v>21</v>
      </c>
      <c r="C67" s="117" t="s">
        <v>6</v>
      </c>
      <c r="D67" s="110">
        <v>25</v>
      </c>
      <c r="E67" s="7"/>
      <c r="F67" s="7"/>
      <c r="G67" s="7"/>
      <c r="H67" s="60"/>
      <c r="I67" s="60"/>
      <c r="J67" s="60"/>
      <c r="K67" s="60"/>
      <c r="L67" s="60"/>
      <c r="M67" s="11">
        <f t="shared" si="6"/>
        <v>0</v>
      </c>
      <c r="N67" s="51" t="e">
        <f t="shared" si="10"/>
        <v>#DIV/0!</v>
      </c>
      <c r="O67" s="80">
        <f t="shared" si="2"/>
        <v>-1643</v>
      </c>
      <c r="P67" s="59" t="e">
        <f t="shared" si="3"/>
        <v>#DIV/0!</v>
      </c>
    </row>
    <row r="68" spans="1:16" ht="15.75" hidden="1" outlineLevel="1">
      <c r="A68" s="1">
        <v>65</v>
      </c>
      <c r="B68" s="96" t="s">
        <v>109</v>
      </c>
      <c r="C68" s="116" t="s">
        <v>77</v>
      </c>
      <c r="D68" s="113">
        <v>29</v>
      </c>
      <c r="E68" s="7"/>
      <c r="F68" s="7"/>
      <c r="G68" s="7"/>
      <c r="H68" s="60"/>
      <c r="I68" s="60"/>
      <c r="J68" s="60"/>
      <c r="K68" s="60"/>
      <c r="L68" s="60"/>
      <c r="M68" s="11">
        <f t="shared" ref="M68:M99" si="11">SUM(E68:L68)+COUNT(E68:L68)*D68</f>
        <v>0</v>
      </c>
      <c r="N68" s="51" t="e">
        <f t="shared" ref="N68:N106" si="12">M68/(COUNT(E68:L68))</f>
        <v>#DIV/0!</v>
      </c>
      <c r="O68" s="80">
        <f t="shared" ref="O68:O106" si="13">M68-$M$15</f>
        <v>-1643</v>
      </c>
      <c r="P68" s="59" t="e">
        <f t="shared" ref="P68:P106" si="14">AVERAGE(E68:L68)</f>
        <v>#DIV/0!</v>
      </c>
    </row>
    <row r="69" spans="1:16" ht="15.75" hidden="1" outlineLevel="1">
      <c r="A69" s="1">
        <v>66</v>
      </c>
      <c r="B69" s="97" t="s">
        <v>108</v>
      </c>
      <c r="C69" s="116" t="s">
        <v>6</v>
      </c>
      <c r="D69" s="110">
        <v>34</v>
      </c>
      <c r="E69" s="7"/>
      <c r="F69" s="7"/>
      <c r="G69" s="7"/>
      <c r="H69" s="60"/>
      <c r="I69" s="60"/>
      <c r="J69" s="60"/>
      <c r="K69" s="60"/>
      <c r="L69" s="60"/>
      <c r="M69" s="11">
        <f t="shared" si="11"/>
        <v>0</v>
      </c>
      <c r="N69" s="51" t="e">
        <f t="shared" si="12"/>
        <v>#DIV/0!</v>
      </c>
      <c r="O69" s="80">
        <f t="shared" si="13"/>
        <v>-1643</v>
      </c>
      <c r="P69" s="59" t="e">
        <f t="shared" si="14"/>
        <v>#DIV/0!</v>
      </c>
    </row>
    <row r="70" spans="1:16" ht="15.75" hidden="1" outlineLevel="1">
      <c r="A70" s="1">
        <v>67</v>
      </c>
      <c r="B70" s="100" t="s">
        <v>106</v>
      </c>
      <c r="C70" s="116" t="s">
        <v>6</v>
      </c>
      <c r="D70" s="110">
        <v>39</v>
      </c>
      <c r="E70" s="7"/>
      <c r="F70" s="7"/>
      <c r="G70" s="7"/>
      <c r="H70" s="60"/>
      <c r="I70" s="60"/>
      <c r="J70" s="60"/>
      <c r="K70" s="60"/>
      <c r="L70" s="60"/>
      <c r="M70" s="11">
        <f t="shared" si="11"/>
        <v>0</v>
      </c>
      <c r="N70" s="51" t="e">
        <f t="shared" si="12"/>
        <v>#DIV/0!</v>
      </c>
      <c r="O70" s="80">
        <f t="shared" si="13"/>
        <v>-1643</v>
      </c>
      <c r="P70" s="59" t="e">
        <f t="shared" si="14"/>
        <v>#DIV/0!</v>
      </c>
    </row>
    <row r="71" spans="1:16" ht="15.75" hidden="1" outlineLevel="1">
      <c r="A71" s="1">
        <v>68</v>
      </c>
      <c r="B71" s="95" t="s">
        <v>59</v>
      </c>
      <c r="C71" s="116" t="s">
        <v>77</v>
      </c>
      <c r="D71" s="110">
        <v>15</v>
      </c>
      <c r="E71" s="7"/>
      <c r="F71" s="7"/>
      <c r="G71" s="7"/>
      <c r="H71" s="60"/>
      <c r="I71" s="60"/>
      <c r="J71" s="60"/>
      <c r="K71" s="60"/>
      <c r="L71" s="60"/>
      <c r="M71" s="11">
        <f t="shared" si="11"/>
        <v>0</v>
      </c>
      <c r="N71" s="51" t="e">
        <f t="shared" si="12"/>
        <v>#DIV/0!</v>
      </c>
      <c r="O71" s="80">
        <f t="shared" si="13"/>
        <v>-1643</v>
      </c>
      <c r="P71" s="59" t="e">
        <f t="shared" si="14"/>
        <v>#DIV/0!</v>
      </c>
    </row>
    <row r="72" spans="1:16" ht="15.75" hidden="1" outlineLevel="1">
      <c r="A72" s="1">
        <v>69</v>
      </c>
      <c r="B72" s="75" t="s">
        <v>146</v>
      </c>
      <c r="C72" s="83" t="s">
        <v>6</v>
      </c>
      <c r="D72" s="109">
        <v>29</v>
      </c>
      <c r="E72" s="7"/>
      <c r="F72" s="7"/>
      <c r="G72" s="7"/>
      <c r="H72" s="60"/>
      <c r="I72" s="60"/>
      <c r="J72" s="60"/>
      <c r="K72" s="60"/>
      <c r="L72" s="60"/>
      <c r="M72" s="11">
        <f t="shared" si="11"/>
        <v>0</v>
      </c>
      <c r="N72" s="51" t="e">
        <f t="shared" si="12"/>
        <v>#DIV/0!</v>
      </c>
      <c r="O72" s="80">
        <f t="shared" si="13"/>
        <v>-1643</v>
      </c>
      <c r="P72" s="59" t="e">
        <f t="shared" si="14"/>
        <v>#DIV/0!</v>
      </c>
    </row>
    <row r="73" spans="1:16" ht="15.75" hidden="1" outlineLevel="1">
      <c r="A73" s="1">
        <v>70</v>
      </c>
      <c r="B73" s="72" t="s">
        <v>14</v>
      </c>
      <c r="C73" s="116" t="s">
        <v>8</v>
      </c>
      <c r="D73" s="110">
        <v>39</v>
      </c>
      <c r="E73" s="7"/>
      <c r="F73" s="7"/>
      <c r="G73" s="7"/>
      <c r="H73" s="60"/>
      <c r="I73" s="60"/>
      <c r="J73" s="60"/>
      <c r="K73" s="60"/>
      <c r="L73" s="60"/>
      <c r="M73" s="11">
        <f t="shared" si="11"/>
        <v>0</v>
      </c>
      <c r="N73" s="51" t="e">
        <f t="shared" si="12"/>
        <v>#DIV/0!</v>
      </c>
      <c r="O73" s="80">
        <f t="shared" si="13"/>
        <v>-1643</v>
      </c>
      <c r="P73" s="59" t="e">
        <f t="shared" si="14"/>
        <v>#DIV/0!</v>
      </c>
    </row>
    <row r="74" spans="1:16" ht="15.75" hidden="1" outlineLevel="1">
      <c r="A74" s="1">
        <v>71</v>
      </c>
      <c r="B74" s="72" t="s">
        <v>30</v>
      </c>
      <c r="C74" s="118" t="s">
        <v>6</v>
      </c>
      <c r="D74" s="110">
        <v>23</v>
      </c>
      <c r="E74" s="7"/>
      <c r="F74" s="7"/>
      <c r="G74" s="7"/>
      <c r="H74" s="60"/>
      <c r="I74" s="60"/>
      <c r="J74" s="60"/>
      <c r="K74" s="60"/>
      <c r="L74" s="60"/>
      <c r="M74" s="11">
        <f t="shared" si="11"/>
        <v>0</v>
      </c>
      <c r="N74" s="51" t="e">
        <f t="shared" si="12"/>
        <v>#DIV/0!</v>
      </c>
      <c r="O74" s="80">
        <f t="shared" si="13"/>
        <v>-1643</v>
      </c>
      <c r="P74" s="59" t="e">
        <f t="shared" si="14"/>
        <v>#DIV/0!</v>
      </c>
    </row>
    <row r="75" spans="1:16" ht="15.75" hidden="1" outlineLevel="1">
      <c r="A75" s="1">
        <v>72</v>
      </c>
      <c r="B75" s="100" t="s">
        <v>58</v>
      </c>
      <c r="C75" s="117" t="s">
        <v>6</v>
      </c>
      <c r="D75" s="110">
        <v>21</v>
      </c>
      <c r="E75" s="60"/>
      <c r="F75" s="7"/>
      <c r="G75" s="7"/>
      <c r="H75" s="60"/>
      <c r="I75" s="60"/>
      <c r="J75" s="60"/>
      <c r="K75" s="60"/>
      <c r="L75" s="60"/>
      <c r="M75" s="11">
        <f t="shared" si="11"/>
        <v>0</v>
      </c>
      <c r="N75" s="51" t="e">
        <f t="shared" si="12"/>
        <v>#DIV/0!</v>
      </c>
      <c r="O75" s="80">
        <f t="shared" si="13"/>
        <v>-1643</v>
      </c>
      <c r="P75" s="59" t="e">
        <f t="shared" si="14"/>
        <v>#DIV/0!</v>
      </c>
    </row>
    <row r="76" spans="1:16" ht="15.75" hidden="1" outlineLevel="1">
      <c r="A76" s="1">
        <v>73</v>
      </c>
      <c r="B76" s="99" t="s">
        <v>104</v>
      </c>
      <c r="C76" s="116" t="s">
        <v>77</v>
      </c>
      <c r="D76" s="110">
        <v>18</v>
      </c>
      <c r="E76" s="60"/>
      <c r="F76" s="7"/>
      <c r="G76" s="7"/>
      <c r="H76" s="60"/>
      <c r="I76" s="60"/>
      <c r="J76" s="60"/>
      <c r="K76" s="60"/>
      <c r="L76" s="60"/>
      <c r="M76" s="11">
        <f t="shared" si="11"/>
        <v>0</v>
      </c>
      <c r="N76" s="51" t="e">
        <f t="shared" si="12"/>
        <v>#DIV/0!</v>
      </c>
      <c r="O76" s="80">
        <f t="shared" si="13"/>
        <v>-1643</v>
      </c>
      <c r="P76" s="59" t="e">
        <f t="shared" si="14"/>
        <v>#DIV/0!</v>
      </c>
    </row>
    <row r="77" spans="1:16" ht="15.75" hidden="1" outlineLevel="1">
      <c r="A77" s="1">
        <v>74</v>
      </c>
      <c r="B77" s="96" t="s">
        <v>95</v>
      </c>
      <c r="C77" s="116" t="s">
        <v>77</v>
      </c>
      <c r="D77" s="113">
        <v>30</v>
      </c>
      <c r="E77" s="7"/>
      <c r="F77" s="7"/>
      <c r="G77" s="7"/>
      <c r="H77" s="60"/>
      <c r="I77" s="60"/>
      <c r="J77" s="60"/>
      <c r="K77" s="60"/>
      <c r="L77" s="60"/>
      <c r="M77" s="11">
        <f t="shared" si="11"/>
        <v>0</v>
      </c>
      <c r="N77" s="51" t="e">
        <f t="shared" si="12"/>
        <v>#DIV/0!</v>
      </c>
      <c r="O77" s="80">
        <f t="shared" si="13"/>
        <v>-1643</v>
      </c>
      <c r="P77" s="59" t="e">
        <f t="shared" si="14"/>
        <v>#DIV/0!</v>
      </c>
    </row>
    <row r="78" spans="1:16" ht="15.75" hidden="1" outlineLevel="1">
      <c r="A78" s="1">
        <v>75</v>
      </c>
      <c r="B78" s="96" t="s">
        <v>32</v>
      </c>
      <c r="C78" s="121" t="s">
        <v>5</v>
      </c>
      <c r="D78" s="113">
        <v>35</v>
      </c>
      <c r="E78" s="60"/>
      <c r="F78" s="7"/>
      <c r="G78" s="7"/>
      <c r="H78" s="60"/>
      <c r="I78" s="60"/>
      <c r="J78" s="60"/>
      <c r="K78" s="60"/>
      <c r="L78" s="60"/>
      <c r="M78" s="11">
        <f t="shared" si="11"/>
        <v>0</v>
      </c>
      <c r="N78" s="51" t="e">
        <f t="shared" si="12"/>
        <v>#DIV/0!</v>
      </c>
      <c r="O78" s="80">
        <f t="shared" si="13"/>
        <v>-1643</v>
      </c>
      <c r="P78" s="59" t="e">
        <f t="shared" si="14"/>
        <v>#DIV/0!</v>
      </c>
    </row>
    <row r="79" spans="1:16" ht="15.75" hidden="1" outlineLevel="1">
      <c r="A79" s="1">
        <v>76</v>
      </c>
      <c r="B79" s="72" t="s">
        <v>117</v>
      </c>
      <c r="C79" s="122" t="s">
        <v>6</v>
      </c>
      <c r="D79" s="110">
        <v>30</v>
      </c>
      <c r="E79" s="7"/>
      <c r="F79" s="7"/>
      <c r="G79" s="7"/>
      <c r="H79" s="60"/>
      <c r="I79" s="60"/>
      <c r="J79" s="60"/>
      <c r="K79" s="60"/>
      <c r="L79" s="60"/>
      <c r="M79" s="11">
        <f t="shared" si="11"/>
        <v>0</v>
      </c>
      <c r="N79" s="51" t="e">
        <f t="shared" si="12"/>
        <v>#DIV/0!</v>
      </c>
      <c r="O79" s="80">
        <f t="shared" si="13"/>
        <v>-1643</v>
      </c>
      <c r="P79" s="59" t="e">
        <f t="shared" si="14"/>
        <v>#DIV/0!</v>
      </c>
    </row>
    <row r="80" spans="1:16" ht="15.75" hidden="1" outlineLevel="1">
      <c r="A80" s="1">
        <v>77</v>
      </c>
      <c r="B80" s="72" t="s">
        <v>119</v>
      </c>
      <c r="C80" s="118" t="s">
        <v>6</v>
      </c>
      <c r="D80" s="110">
        <v>27</v>
      </c>
      <c r="E80" s="7"/>
      <c r="F80" s="7"/>
      <c r="G80" s="7"/>
      <c r="H80" s="60"/>
      <c r="I80" s="60"/>
      <c r="J80" s="60"/>
      <c r="K80" s="60"/>
      <c r="L80" s="60"/>
      <c r="M80" s="11">
        <f t="shared" si="11"/>
        <v>0</v>
      </c>
      <c r="N80" s="51" t="e">
        <f t="shared" si="12"/>
        <v>#DIV/0!</v>
      </c>
      <c r="O80" s="80">
        <f t="shared" si="13"/>
        <v>-1643</v>
      </c>
      <c r="P80" s="59" t="e">
        <f t="shared" si="14"/>
        <v>#DIV/0!</v>
      </c>
    </row>
    <row r="81" spans="1:16" ht="15.75" hidden="1" outlineLevel="1">
      <c r="A81" s="1">
        <v>78</v>
      </c>
      <c r="B81" s="72" t="s">
        <v>24</v>
      </c>
      <c r="C81" s="118" t="s">
        <v>6</v>
      </c>
      <c r="D81" s="110">
        <v>7</v>
      </c>
      <c r="E81" s="7"/>
      <c r="F81" s="7"/>
      <c r="G81" s="7"/>
      <c r="H81" s="60"/>
      <c r="I81" s="60"/>
      <c r="J81" s="60"/>
      <c r="K81" s="60"/>
      <c r="L81" s="60"/>
      <c r="M81" s="11">
        <f t="shared" si="11"/>
        <v>0</v>
      </c>
      <c r="N81" s="51" t="e">
        <f t="shared" si="12"/>
        <v>#DIV/0!</v>
      </c>
      <c r="O81" s="80">
        <f t="shared" si="13"/>
        <v>-1643</v>
      </c>
      <c r="P81" s="59" t="e">
        <f t="shared" si="14"/>
        <v>#DIV/0!</v>
      </c>
    </row>
    <row r="82" spans="1:16" ht="15.75" hidden="1" outlineLevel="1">
      <c r="A82" s="1">
        <v>79</v>
      </c>
      <c r="B82" s="100" t="s">
        <v>121</v>
      </c>
      <c r="C82" s="118" t="s">
        <v>5</v>
      </c>
      <c r="D82" s="110">
        <v>12</v>
      </c>
      <c r="E82" s="60"/>
      <c r="F82" s="7"/>
      <c r="G82" s="7"/>
      <c r="H82" s="60"/>
      <c r="I82" s="60"/>
      <c r="J82" s="60"/>
      <c r="K82" s="60"/>
      <c r="L82" s="60"/>
      <c r="M82" s="11">
        <f t="shared" si="11"/>
        <v>0</v>
      </c>
      <c r="N82" s="51" t="e">
        <f t="shared" si="12"/>
        <v>#DIV/0!</v>
      </c>
      <c r="O82" s="80">
        <f t="shared" si="13"/>
        <v>-1643</v>
      </c>
      <c r="P82" s="59" t="e">
        <f t="shared" si="14"/>
        <v>#DIV/0!</v>
      </c>
    </row>
    <row r="83" spans="1:16" ht="15.75" hidden="1" outlineLevel="1">
      <c r="A83" s="1">
        <v>80</v>
      </c>
      <c r="B83" s="72" t="s">
        <v>122</v>
      </c>
      <c r="C83" s="118" t="s">
        <v>147</v>
      </c>
      <c r="D83" s="110">
        <v>9</v>
      </c>
      <c r="E83" s="60"/>
      <c r="F83" s="7"/>
      <c r="G83" s="7"/>
      <c r="H83" s="60"/>
      <c r="I83" s="60"/>
      <c r="J83" s="60"/>
      <c r="K83" s="60"/>
      <c r="L83" s="60"/>
      <c r="M83" s="11">
        <f t="shared" si="11"/>
        <v>0</v>
      </c>
      <c r="N83" s="51" t="e">
        <f t="shared" si="12"/>
        <v>#DIV/0!</v>
      </c>
      <c r="O83" s="80">
        <f t="shared" si="13"/>
        <v>-1643</v>
      </c>
      <c r="P83" s="59" t="e">
        <f t="shared" si="14"/>
        <v>#DIV/0!</v>
      </c>
    </row>
    <row r="84" spans="1:16" ht="15.75" hidden="1" outlineLevel="1">
      <c r="A84" s="1">
        <v>81</v>
      </c>
      <c r="B84" s="103" t="s">
        <v>123</v>
      </c>
      <c r="C84" s="118" t="s">
        <v>147</v>
      </c>
      <c r="D84" s="113">
        <v>22</v>
      </c>
      <c r="E84" s="60"/>
      <c r="F84" s="7"/>
      <c r="G84" s="7"/>
      <c r="H84" s="60"/>
      <c r="I84" s="60"/>
      <c r="J84" s="60"/>
      <c r="K84" s="60"/>
      <c r="L84" s="60"/>
      <c r="M84" s="11">
        <f t="shared" si="11"/>
        <v>0</v>
      </c>
      <c r="N84" s="51" t="e">
        <f t="shared" si="12"/>
        <v>#DIV/0!</v>
      </c>
      <c r="O84" s="80">
        <f t="shared" si="13"/>
        <v>-1643</v>
      </c>
      <c r="P84" s="59" t="e">
        <f t="shared" si="14"/>
        <v>#DIV/0!</v>
      </c>
    </row>
    <row r="85" spans="1:16" ht="15.75" hidden="1" outlineLevel="1">
      <c r="A85" s="1">
        <v>82</v>
      </c>
      <c r="B85" s="100" t="s">
        <v>10</v>
      </c>
      <c r="C85" s="118" t="s">
        <v>8</v>
      </c>
      <c r="D85" s="110">
        <v>8</v>
      </c>
      <c r="E85" s="7"/>
      <c r="F85" s="7"/>
      <c r="G85" s="7"/>
      <c r="H85" s="60"/>
      <c r="I85" s="60"/>
      <c r="J85" s="60"/>
      <c r="K85" s="60"/>
      <c r="L85" s="60"/>
      <c r="M85" s="11">
        <f t="shared" si="11"/>
        <v>0</v>
      </c>
      <c r="N85" s="51" t="e">
        <f t="shared" si="12"/>
        <v>#DIV/0!</v>
      </c>
      <c r="O85" s="80">
        <f t="shared" si="13"/>
        <v>-1643</v>
      </c>
      <c r="P85" s="59" t="e">
        <f t="shared" si="14"/>
        <v>#DIV/0!</v>
      </c>
    </row>
    <row r="86" spans="1:16" ht="15.75" hidden="1" outlineLevel="1">
      <c r="A86" s="1">
        <v>83</v>
      </c>
      <c r="B86" s="72" t="s">
        <v>124</v>
      </c>
      <c r="C86" s="118" t="s">
        <v>6</v>
      </c>
      <c r="D86" s="110">
        <v>38</v>
      </c>
      <c r="E86" s="60"/>
      <c r="F86" s="7"/>
      <c r="G86" s="7"/>
      <c r="H86" s="60"/>
      <c r="I86" s="60"/>
      <c r="J86" s="60"/>
      <c r="K86" s="60"/>
      <c r="L86" s="60"/>
      <c r="M86" s="11">
        <f t="shared" si="11"/>
        <v>0</v>
      </c>
      <c r="N86" s="51" t="e">
        <f t="shared" si="12"/>
        <v>#DIV/0!</v>
      </c>
      <c r="O86" s="80">
        <f t="shared" si="13"/>
        <v>-1643</v>
      </c>
      <c r="P86" s="59" t="e">
        <f t="shared" si="14"/>
        <v>#DIV/0!</v>
      </c>
    </row>
    <row r="87" spans="1:16" ht="15.75" hidden="1" outlineLevel="1">
      <c r="A87" s="1">
        <v>84</v>
      </c>
      <c r="B87" s="72" t="s">
        <v>20</v>
      </c>
      <c r="C87" s="118" t="s">
        <v>6</v>
      </c>
      <c r="D87" s="110">
        <v>10</v>
      </c>
      <c r="E87" s="60"/>
      <c r="F87" s="7"/>
      <c r="G87" s="7"/>
      <c r="H87" s="60"/>
      <c r="I87" s="60"/>
      <c r="J87" s="60"/>
      <c r="K87" s="60"/>
      <c r="L87" s="60"/>
      <c r="M87" s="11">
        <f t="shared" si="11"/>
        <v>0</v>
      </c>
      <c r="N87" s="51" t="e">
        <f t="shared" si="12"/>
        <v>#DIV/0!</v>
      </c>
      <c r="O87" s="80">
        <f t="shared" si="13"/>
        <v>-1643</v>
      </c>
      <c r="P87" s="59" t="e">
        <f t="shared" si="14"/>
        <v>#DIV/0!</v>
      </c>
    </row>
    <row r="88" spans="1:16" ht="15.75" hidden="1" outlineLevel="1">
      <c r="A88" s="1">
        <v>85</v>
      </c>
      <c r="B88" s="72" t="s">
        <v>65</v>
      </c>
      <c r="C88" s="117" t="s">
        <v>6</v>
      </c>
      <c r="D88" s="110">
        <v>31</v>
      </c>
      <c r="E88" s="60"/>
      <c r="F88" s="7"/>
      <c r="G88" s="7"/>
      <c r="H88" s="60"/>
      <c r="I88" s="60"/>
      <c r="J88" s="60"/>
      <c r="K88" s="60"/>
      <c r="L88" s="60"/>
      <c r="M88" s="11">
        <f t="shared" si="11"/>
        <v>0</v>
      </c>
      <c r="N88" s="51" t="e">
        <f t="shared" si="12"/>
        <v>#DIV/0!</v>
      </c>
      <c r="O88" s="80">
        <f t="shared" si="13"/>
        <v>-1643</v>
      </c>
      <c r="P88" s="59" t="e">
        <f t="shared" si="14"/>
        <v>#DIV/0!</v>
      </c>
    </row>
    <row r="89" spans="1:16" ht="15.75" hidden="1" outlineLevel="1">
      <c r="A89" s="1">
        <v>86</v>
      </c>
      <c r="B89" s="78" t="s">
        <v>22</v>
      </c>
      <c r="C89" s="118" t="s">
        <v>8</v>
      </c>
      <c r="D89" s="110">
        <v>12</v>
      </c>
      <c r="E89" s="7"/>
      <c r="F89" s="7"/>
      <c r="G89" s="7"/>
      <c r="H89" s="60"/>
      <c r="I89" s="60"/>
      <c r="J89" s="60"/>
      <c r="K89" s="60"/>
      <c r="L89" s="60"/>
      <c r="M89" s="11">
        <f t="shared" si="11"/>
        <v>0</v>
      </c>
      <c r="N89" s="51" t="e">
        <f t="shared" si="12"/>
        <v>#DIV/0!</v>
      </c>
      <c r="O89" s="80">
        <f t="shared" si="13"/>
        <v>-1643</v>
      </c>
      <c r="P89" s="59" t="e">
        <f t="shared" si="14"/>
        <v>#DIV/0!</v>
      </c>
    </row>
    <row r="90" spans="1:16" ht="15.75" hidden="1" outlineLevel="1">
      <c r="A90" s="1">
        <v>87</v>
      </c>
      <c r="B90" s="99" t="s">
        <v>126</v>
      </c>
      <c r="C90" s="118" t="s">
        <v>6</v>
      </c>
      <c r="D90" s="110">
        <v>23</v>
      </c>
      <c r="E90" s="7"/>
      <c r="F90" s="7"/>
      <c r="G90" s="7"/>
      <c r="H90" s="60"/>
      <c r="I90" s="60"/>
      <c r="J90" s="60"/>
      <c r="K90" s="60"/>
      <c r="L90" s="60"/>
      <c r="M90" s="11">
        <f t="shared" si="11"/>
        <v>0</v>
      </c>
      <c r="N90" s="51" t="e">
        <f t="shared" si="12"/>
        <v>#DIV/0!</v>
      </c>
      <c r="O90" s="80">
        <f t="shared" si="13"/>
        <v>-1643</v>
      </c>
      <c r="P90" s="59" t="e">
        <f t="shared" si="14"/>
        <v>#DIV/0!</v>
      </c>
    </row>
    <row r="91" spans="1:16" ht="15.75" hidden="1" outlineLevel="1">
      <c r="A91" s="1">
        <v>88</v>
      </c>
      <c r="B91" s="104" t="s">
        <v>68</v>
      </c>
      <c r="C91" s="118" t="s">
        <v>5</v>
      </c>
      <c r="D91" s="113">
        <v>24</v>
      </c>
      <c r="E91" s="7"/>
      <c r="F91" s="7"/>
      <c r="G91" s="7"/>
      <c r="H91" s="60"/>
      <c r="I91" s="60"/>
      <c r="J91" s="60"/>
      <c r="K91" s="60"/>
      <c r="L91" s="60"/>
      <c r="M91" s="11">
        <f t="shared" si="11"/>
        <v>0</v>
      </c>
      <c r="N91" s="51" t="e">
        <f t="shared" si="12"/>
        <v>#DIV/0!</v>
      </c>
      <c r="O91" s="80">
        <f t="shared" si="13"/>
        <v>-1643</v>
      </c>
      <c r="P91" s="59" t="e">
        <f t="shared" si="14"/>
        <v>#DIV/0!</v>
      </c>
    </row>
    <row r="92" spans="1:16" ht="15.75" hidden="1" outlineLevel="1">
      <c r="A92" s="1">
        <v>89</v>
      </c>
      <c r="B92" s="103" t="s">
        <v>71</v>
      </c>
      <c r="C92" s="118" t="s">
        <v>6</v>
      </c>
      <c r="D92" s="113">
        <v>31</v>
      </c>
      <c r="E92" s="60"/>
      <c r="F92" s="7"/>
      <c r="G92" s="7"/>
      <c r="H92" s="60"/>
      <c r="I92" s="60"/>
      <c r="J92" s="60"/>
      <c r="K92" s="60"/>
      <c r="L92" s="60"/>
      <c r="M92" s="11">
        <f t="shared" si="11"/>
        <v>0</v>
      </c>
      <c r="N92" s="51" t="e">
        <f t="shared" si="12"/>
        <v>#DIV/0!</v>
      </c>
      <c r="O92" s="80">
        <f t="shared" si="13"/>
        <v>-1643</v>
      </c>
      <c r="P92" s="59" t="e">
        <f t="shared" si="14"/>
        <v>#DIV/0!</v>
      </c>
    </row>
    <row r="93" spans="1:16" ht="15.75" hidden="1" outlineLevel="1">
      <c r="A93" s="1">
        <v>90</v>
      </c>
      <c r="B93" s="72" t="s">
        <v>18</v>
      </c>
      <c r="C93" s="118" t="s">
        <v>11</v>
      </c>
      <c r="D93" s="110">
        <v>7</v>
      </c>
      <c r="E93" s="7"/>
      <c r="F93" s="7"/>
      <c r="G93" s="7"/>
      <c r="H93" s="60"/>
      <c r="I93" s="60"/>
      <c r="J93" s="60"/>
      <c r="K93" s="60"/>
      <c r="L93" s="60"/>
      <c r="M93" s="11">
        <f t="shared" si="11"/>
        <v>0</v>
      </c>
      <c r="N93" s="51" t="e">
        <f t="shared" si="12"/>
        <v>#DIV/0!</v>
      </c>
      <c r="O93" s="80">
        <f t="shared" si="13"/>
        <v>-1643</v>
      </c>
      <c r="P93" s="59" t="e">
        <f t="shared" si="14"/>
        <v>#DIV/0!</v>
      </c>
    </row>
    <row r="94" spans="1:16" ht="15.75" hidden="1" outlineLevel="1">
      <c r="A94" s="1">
        <v>91</v>
      </c>
      <c r="B94" s="72" t="s">
        <v>127</v>
      </c>
      <c r="C94" s="118" t="s">
        <v>6</v>
      </c>
      <c r="D94" s="110">
        <v>21</v>
      </c>
      <c r="E94" s="7"/>
      <c r="F94" s="60"/>
      <c r="G94" s="60"/>
      <c r="H94" s="60"/>
      <c r="I94" s="60"/>
      <c r="J94" s="60"/>
      <c r="K94" s="60"/>
      <c r="L94" s="60"/>
      <c r="M94" s="11">
        <f t="shared" si="11"/>
        <v>0</v>
      </c>
      <c r="N94" s="51" t="e">
        <f t="shared" si="12"/>
        <v>#DIV/0!</v>
      </c>
      <c r="O94" s="80">
        <f t="shared" si="13"/>
        <v>-1643</v>
      </c>
      <c r="P94" s="59" t="e">
        <f t="shared" si="14"/>
        <v>#DIV/0!</v>
      </c>
    </row>
    <row r="95" spans="1:16" ht="15.75" hidden="1" outlineLevel="1">
      <c r="A95" s="1">
        <v>92</v>
      </c>
      <c r="B95" s="76" t="s">
        <v>23</v>
      </c>
      <c r="C95" s="118" t="s">
        <v>6</v>
      </c>
      <c r="D95" s="113">
        <v>31</v>
      </c>
      <c r="E95" s="7"/>
      <c r="F95" s="60"/>
      <c r="G95" s="60"/>
      <c r="H95" s="60"/>
      <c r="I95" s="60"/>
      <c r="J95" s="60"/>
      <c r="K95" s="60"/>
      <c r="L95" s="60"/>
      <c r="M95" s="11">
        <f t="shared" si="11"/>
        <v>0</v>
      </c>
      <c r="N95" s="51" t="e">
        <f t="shared" si="12"/>
        <v>#DIV/0!</v>
      </c>
      <c r="O95" s="80">
        <f t="shared" si="13"/>
        <v>-1643</v>
      </c>
      <c r="P95" s="59" t="e">
        <f t="shared" si="14"/>
        <v>#DIV/0!</v>
      </c>
    </row>
    <row r="96" spans="1:16" ht="15.75" hidden="1" outlineLevel="1">
      <c r="A96" s="1">
        <v>93</v>
      </c>
      <c r="B96" s="87" t="s">
        <v>132</v>
      </c>
      <c r="C96" s="91" t="s">
        <v>6</v>
      </c>
      <c r="D96" s="110">
        <v>26</v>
      </c>
      <c r="E96" s="7"/>
      <c r="F96" s="7"/>
      <c r="G96" s="7"/>
      <c r="H96" s="60"/>
      <c r="I96" s="60"/>
      <c r="J96" s="60"/>
      <c r="K96" s="60"/>
      <c r="L96" s="60"/>
      <c r="M96" s="11">
        <f t="shared" si="11"/>
        <v>0</v>
      </c>
      <c r="N96" s="51" t="e">
        <f t="shared" si="12"/>
        <v>#DIV/0!</v>
      </c>
      <c r="O96" s="80">
        <f t="shared" si="13"/>
        <v>-1643</v>
      </c>
      <c r="P96" s="59" t="e">
        <f t="shared" si="14"/>
        <v>#DIV/0!</v>
      </c>
    </row>
    <row r="97" spans="1:16" ht="15.75" hidden="1" outlineLevel="1">
      <c r="A97" s="1">
        <v>94</v>
      </c>
      <c r="B97" s="55" t="s">
        <v>133</v>
      </c>
      <c r="C97" s="91" t="s">
        <v>78</v>
      </c>
      <c r="D97" s="123">
        <v>1</v>
      </c>
      <c r="E97" s="7"/>
      <c r="F97" s="7"/>
      <c r="G97" s="7"/>
      <c r="H97" s="60"/>
      <c r="I97" s="60"/>
      <c r="J97" s="60"/>
      <c r="K97" s="60"/>
      <c r="L97" s="60"/>
      <c r="M97" s="11">
        <f t="shared" si="11"/>
        <v>0</v>
      </c>
      <c r="N97" s="51" t="e">
        <f t="shared" si="12"/>
        <v>#DIV/0!</v>
      </c>
      <c r="O97" s="80">
        <f t="shared" si="13"/>
        <v>-1643</v>
      </c>
      <c r="P97" s="59" t="e">
        <f t="shared" si="14"/>
        <v>#DIV/0!</v>
      </c>
    </row>
    <row r="98" spans="1:16" ht="15.75" hidden="1" outlineLevel="1">
      <c r="A98" s="1">
        <v>95</v>
      </c>
      <c r="B98" s="55" t="s">
        <v>25</v>
      </c>
      <c r="C98" s="91" t="s">
        <v>6</v>
      </c>
      <c r="D98" s="123">
        <v>22</v>
      </c>
      <c r="E98" s="7"/>
      <c r="F98" s="7"/>
      <c r="G98" s="7"/>
      <c r="H98" s="60"/>
      <c r="I98" s="60"/>
      <c r="J98" s="60"/>
      <c r="K98" s="60"/>
      <c r="L98" s="60"/>
      <c r="M98" s="11">
        <f t="shared" si="11"/>
        <v>0</v>
      </c>
      <c r="N98" s="51" t="e">
        <f t="shared" si="12"/>
        <v>#DIV/0!</v>
      </c>
      <c r="O98" s="80">
        <f t="shared" si="13"/>
        <v>-1643</v>
      </c>
      <c r="P98" s="59" t="e">
        <f t="shared" si="14"/>
        <v>#DIV/0!</v>
      </c>
    </row>
    <row r="99" spans="1:16" ht="15.75" hidden="1" outlineLevel="1">
      <c r="A99" s="1">
        <v>96</v>
      </c>
      <c r="B99" s="154" t="s">
        <v>136</v>
      </c>
      <c r="C99" s="91" t="s">
        <v>5</v>
      </c>
      <c r="D99" s="123">
        <v>14</v>
      </c>
      <c r="E99" s="7"/>
      <c r="F99" s="7"/>
      <c r="G99" s="7"/>
      <c r="H99" s="60"/>
      <c r="I99" s="60"/>
      <c r="J99" s="60"/>
      <c r="K99" s="60"/>
      <c r="L99" s="60"/>
      <c r="M99" s="11">
        <f t="shared" si="11"/>
        <v>0</v>
      </c>
      <c r="N99" s="51" t="e">
        <f t="shared" si="12"/>
        <v>#DIV/0!</v>
      </c>
      <c r="O99" s="80">
        <f t="shared" si="13"/>
        <v>-1643</v>
      </c>
      <c r="P99" s="59" t="e">
        <f t="shared" si="14"/>
        <v>#DIV/0!</v>
      </c>
    </row>
    <row r="100" spans="1:16" ht="15.75" hidden="1" outlineLevel="1">
      <c r="A100" s="1">
        <v>97</v>
      </c>
      <c r="B100" s="106" t="s">
        <v>75</v>
      </c>
      <c r="C100" s="91" t="s">
        <v>77</v>
      </c>
      <c r="D100" s="123">
        <v>16</v>
      </c>
      <c r="E100" s="7"/>
      <c r="F100" s="7"/>
      <c r="G100" s="7"/>
      <c r="H100" s="60"/>
      <c r="I100" s="60"/>
      <c r="J100" s="60"/>
      <c r="K100" s="60"/>
      <c r="L100" s="60"/>
      <c r="M100" s="11">
        <f t="shared" ref="M100:M106" si="15">SUM(E100:L100)+COUNT(E100:L100)*D100</f>
        <v>0</v>
      </c>
      <c r="N100" s="51" t="e">
        <f t="shared" si="12"/>
        <v>#DIV/0!</v>
      </c>
      <c r="O100" s="80">
        <f t="shared" si="13"/>
        <v>-1643</v>
      </c>
      <c r="P100" s="59" t="e">
        <f t="shared" si="14"/>
        <v>#DIV/0!</v>
      </c>
    </row>
    <row r="101" spans="1:16" ht="15.75" hidden="1" outlineLevel="1">
      <c r="A101" s="1">
        <v>98</v>
      </c>
      <c r="B101" s="55" t="s">
        <v>137</v>
      </c>
      <c r="C101" s="91" t="s">
        <v>6</v>
      </c>
      <c r="D101" s="123">
        <v>30</v>
      </c>
      <c r="E101" s="7"/>
      <c r="F101" s="7"/>
      <c r="G101" s="7"/>
      <c r="H101" s="60"/>
      <c r="I101" s="60"/>
      <c r="J101" s="60"/>
      <c r="K101" s="60"/>
      <c r="L101" s="60"/>
      <c r="M101" s="11">
        <f t="shared" si="15"/>
        <v>0</v>
      </c>
      <c r="N101" s="51" t="e">
        <f t="shared" si="12"/>
        <v>#DIV/0!</v>
      </c>
      <c r="O101" s="80">
        <f t="shared" si="13"/>
        <v>-1643</v>
      </c>
      <c r="P101" s="59" t="e">
        <f t="shared" si="14"/>
        <v>#DIV/0!</v>
      </c>
    </row>
    <row r="102" spans="1:16" ht="15.75" hidden="1" outlineLevel="1">
      <c r="A102" s="1">
        <v>99</v>
      </c>
      <c r="B102" s="92" t="s">
        <v>138</v>
      </c>
      <c r="C102" s="91" t="s">
        <v>6</v>
      </c>
      <c r="D102" s="125">
        <v>50</v>
      </c>
      <c r="E102" s="7"/>
      <c r="F102" s="7"/>
      <c r="G102" s="7"/>
      <c r="H102" s="60"/>
      <c r="I102" s="60"/>
      <c r="J102" s="60"/>
      <c r="K102" s="60"/>
      <c r="L102" s="60"/>
      <c r="M102" s="11">
        <f t="shared" si="15"/>
        <v>0</v>
      </c>
      <c r="N102" s="51" t="e">
        <f t="shared" si="12"/>
        <v>#DIV/0!</v>
      </c>
      <c r="O102" s="80">
        <f t="shared" si="13"/>
        <v>-1643</v>
      </c>
      <c r="P102" s="59" t="e">
        <f t="shared" si="14"/>
        <v>#DIV/0!</v>
      </c>
    </row>
    <row r="103" spans="1:16" ht="15.75" hidden="1" outlineLevel="1">
      <c r="A103" s="1">
        <v>100</v>
      </c>
      <c r="B103" s="94" t="s">
        <v>139</v>
      </c>
      <c r="C103" s="8" t="s">
        <v>6</v>
      </c>
      <c r="D103" s="113">
        <v>50</v>
      </c>
      <c r="E103" s="7"/>
      <c r="F103" s="7"/>
      <c r="G103" s="7"/>
      <c r="H103" s="60"/>
      <c r="I103" s="60"/>
      <c r="J103" s="60"/>
      <c r="K103" s="60"/>
      <c r="L103" s="60"/>
      <c r="M103" s="11">
        <f t="shared" si="15"/>
        <v>0</v>
      </c>
      <c r="N103" s="51" t="e">
        <f t="shared" si="12"/>
        <v>#DIV/0!</v>
      </c>
      <c r="O103" s="80">
        <f t="shared" si="13"/>
        <v>-1643</v>
      </c>
      <c r="P103" s="59" t="e">
        <f t="shared" si="14"/>
        <v>#DIV/0!</v>
      </c>
    </row>
    <row r="104" spans="1:16" ht="15.75" hidden="1" outlineLevel="1">
      <c r="A104" s="1">
        <v>101</v>
      </c>
      <c r="B104" s="100" t="s">
        <v>141</v>
      </c>
      <c r="C104" s="116" t="s">
        <v>6</v>
      </c>
      <c r="D104" s="110">
        <v>26</v>
      </c>
      <c r="E104" s="7"/>
      <c r="F104" s="7"/>
      <c r="G104" s="7"/>
      <c r="H104" s="60"/>
      <c r="I104" s="60"/>
      <c r="J104" s="60"/>
      <c r="K104" s="60"/>
      <c r="L104" s="60"/>
      <c r="M104" s="11">
        <f t="shared" si="15"/>
        <v>0</v>
      </c>
      <c r="N104" s="51" t="e">
        <f t="shared" si="12"/>
        <v>#DIV/0!</v>
      </c>
      <c r="O104" s="80">
        <f t="shared" si="13"/>
        <v>-1643</v>
      </c>
      <c r="P104" s="59" t="e">
        <f t="shared" si="14"/>
        <v>#DIV/0!</v>
      </c>
    </row>
    <row r="105" spans="1:16" ht="15.75" hidden="1" outlineLevel="1">
      <c r="A105" s="1">
        <v>102</v>
      </c>
      <c r="B105" s="124" t="s">
        <v>145</v>
      </c>
      <c r="C105" s="91" t="s">
        <v>148</v>
      </c>
      <c r="D105" s="125">
        <v>25</v>
      </c>
      <c r="E105" s="7"/>
      <c r="F105" s="136"/>
      <c r="G105" s="136"/>
      <c r="H105" s="136"/>
      <c r="I105" s="136"/>
      <c r="J105" s="136"/>
      <c r="K105" s="136"/>
      <c r="L105" s="136"/>
      <c r="M105" s="11">
        <f t="shared" si="15"/>
        <v>0</v>
      </c>
      <c r="N105" s="51" t="e">
        <f t="shared" si="12"/>
        <v>#DIV/0!</v>
      </c>
      <c r="O105" s="80">
        <f t="shared" si="13"/>
        <v>-1643</v>
      </c>
      <c r="P105" s="59" t="e">
        <f t="shared" si="14"/>
        <v>#DIV/0!</v>
      </c>
    </row>
    <row r="106" spans="1:16" ht="15.75" hidden="1" outlineLevel="1">
      <c r="A106" s="1">
        <v>103</v>
      </c>
      <c r="B106" s="119" t="s">
        <v>93</v>
      </c>
      <c r="C106" s="91" t="s">
        <v>77</v>
      </c>
      <c r="D106" s="123">
        <v>14</v>
      </c>
      <c r="E106" s="60"/>
      <c r="F106" s="136"/>
      <c r="G106" s="136"/>
      <c r="H106" s="136"/>
      <c r="I106" s="136"/>
      <c r="J106" s="136"/>
      <c r="K106" s="136"/>
      <c r="L106" s="136"/>
      <c r="M106" s="11">
        <f t="shared" si="15"/>
        <v>0</v>
      </c>
      <c r="N106" s="51" t="e">
        <f t="shared" si="12"/>
        <v>#DIV/0!</v>
      </c>
      <c r="O106" s="80">
        <f t="shared" si="13"/>
        <v>-1643</v>
      </c>
      <c r="P106" s="59" t="e">
        <f t="shared" si="14"/>
        <v>#DIV/0!</v>
      </c>
    </row>
    <row r="107" spans="1:16" ht="15.75" collapsed="1">
      <c r="A107" s="2"/>
      <c r="B107" s="2"/>
      <c r="C107" s="9"/>
      <c r="D107" s="25"/>
      <c r="E107" s="138">
        <f t="shared" ref="E107:L107" si="16">MAX(E4:E106)</f>
        <v>237</v>
      </c>
      <c r="F107" s="138">
        <f t="shared" si="16"/>
        <v>253</v>
      </c>
      <c r="G107" s="138">
        <f t="shared" si="16"/>
        <v>268</v>
      </c>
      <c r="H107" s="138">
        <f t="shared" si="16"/>
        <v>300</v>
      </c>
      <c r="I107" s="138">
        <f t="shared" si="16"/>
        <v>256</v>
      </c>
      <c r="J107" s="138">
        <f t="shared" si="16"/>
        <v>247</v>
      </c>
      <c r="K107" s="138">
        <f t="shared" si="16"/>
        <v>247</v>
      </c>
      <c r="L107" s="138">
        <f t="shared" si="16"/>
        <v>269</v>
      </c>
      <c r="M107" s="2"/>
      <c r="N107" s="2"/>
      <c r="O107" s="2"/>
    </row>
  </sheetData>
  <sortState ref="B4:M47">
    <sortCondition descending="1" ref="M4:M47"/>
  </sortState>
  <mergeCells count="10">
    <mergeCell ref="P2:P3"/>
    <mergeCell ref="A1:O1"/>
    <mergeCell ref="A2:A3"/>
    <mergeCell ref="B2:B3"/>
    <mergeCell ref="C2:C3"/>
    <mergeCell ref="D2:D3"/>
    <mergeCell ref="E2:L2"/>
    <mergeCell ref="M2:M3"/>
    <mergeCell ref="N2:N3"/>
    <mergeCell ref="O2:O3"/>
  </mergeCells>
  <conditionalFormatting sqref="E4:L48">
    <cfRule type="cellIs" dxfId="20" priority="1" operator="greaterThan">
      <formula>200</formula>
    </cfRule>
  </conditionalFormatting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R107"/>
  <sheetViews>
    <sheetView topLeftCell="A4" workbookViewId="0">
      <selection activeCell="Q21" sqref="Q21"/>
    </sheetView>
  </sheetViews>
  <sheetFormatPr defaultRowHeight="15" outlineLevelRow="1" outlineLevelCol="1"/>
  <cols>
    <col min="1" max="1" width="5.28515625" customWidth="1"/>
    <col min="2" max="2" width="27.7109375" customWidth="1"/>
    <col min="3" max="3" width="15.7109375" customWidth="1" outlineLevel="1"/>
    <col min="4" max="4" width="7.42578125" style="216" customWidth="1" outlineLevel="1"/>
    <col min="5" max="5" width="5.7109375" style="2" customWidth="1" outlineLevel="1"/>
    <col min="6" max="12" width="5.7109375" customWidth="1" outlineLevel="1"/>
    <col min="13" max="13" width="7.5703125" customWidth="1"/>
    <col min="14" max="15" width="9.140625" customWidth="1" outlineLevel="1"/>
  </cols>
  <sheetData>
    <row r="1" spans="1:18" ht="15.75">
      <c r="A1" s="280" t="s">
        <v>174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280"/>
    </row>
    <row r="2" spans="1:18">
      <c r="A2" s="284" t="s">
        <v>16</v>
      </c>
      <c r="B2" s="277" t="s">
        <v>0</v>
      </c>
      <c r="C2" s="286" t="s">
        <v>1</v>
      </c>
      <c r="D2" s="288" t="s">
        <v>2</v>
      </c>
      <c r="E2" s="281" t="s">
        <v>3</v>
      </c>
      <c r="F2" s="282"/>
      <c r="G2" s="282"/>
      <c r="H2" s="282"/>
      <c r="I2" s="282"/>
      <c r="J2" s="282"/>
      <c r="K2" s="282"/>
      <c r="L2" s="283"/>
      <c r="M2" s="290" t="s">
        <v>170</v>
      </c>
      <c r="N2" s="275" t="s">
        <v>84</v>
      </c>
      <c r="O2" s="275" t="s">
        <v>80</v>
      </c>
      <c r="P2" s="275" t="s">
        <v>85</v>
      </c>
    </row>
    <row r="3" spans="1:18">
      <c r="A3" s="285"/>
      <c r="B3" s="278"/>
      <c r="C3" s="287"/>
      <c r="D3" s="289"/>
      <c r="E3" s="140">
        <v>1</v>
      </c>
      <c r="F3" s="140">
        <v>2</v>
      </c>
      <c r="G3" s="140">
        <v>3</v>
      </c>
      <c r="H3" s="137">
        <v>4</v>
      </c>
      <c r="I3" s="137">
        <v>5</v>
      </c>
      <c r="J3" s="137">
        <v>6</v>
      </c>
      <c r="K3" s="137">
        <v>7</v>
      </c>
      <c r="L3" s="137">
        <v>8</v>
      </c>
      <c r="M3" s="291"/>
      <c r="N3" s="276"/>
      <c r="O3" s="279"/>
      <c r="P3" s="276"/>
    </row>
    <row r="4" spans="1:18" ht="15.75">
      <c r="A4" s="56">
        <v>1</v>
      </c>
      <c r="B4" s="175" t="s">
        <v>94</v>
      </c>
      <c r="C4" s="122" t="s">
        <v>77</v>
      </c>
      <c r="D4" s="113">
        <v>12</v>
      </c>
      <c r="E4" s="226">
        <v>202</v>
      </c>
      <c r="F4" s="7">
        <v>223</v>
      </c>
      <c r="G4" s="7">
        <v>245</v>
      </c>
      <c r="H4" s="7">
        <v>256</v>
      </c>
      <c r="I4" s="36">
        <v>236</v>
      </c>
      <c r="J4" s="36">
        <v>199</v>
      </c>
      <c r="K4" s="36">
        <v>211</v>
      </c>
      <c r="L4" s="36">
        <v>226</v>
      </c>
      <c r="M4" s="11">
        <f t="shared" ref="M4:M35" si="0">SUM(E4:L4)+COUNT(E4:L4)*D4</f>
        <v>1894</v>
      </c>
      <c r="N4" s="51">
        <f t="shared" ref="N4:N35" si="1">M4/(COUNT(E4:L4))</f>
        <v>236.75</v>
      </c>
      <c r="O4" s="57">
        <f t="shared" ref="O4:O12" si="2">M4-$M$15</f>
        <v>305</v>
      </c>
      <c r="P4" s="59">
        <f t="shared" ref="P4:P67" si="3">AVERAGE(E4:L4)</f>
        <v>224.75</v>
      </c>
    </row>
    <row r="5" spans="1:18" ht="15.75">
      <c r="A5" s="56">
        <v>2</v>
      </c>
      <c r="B5" s="72" t="s">
        <v>7</v>
      </c>
      <c r="C5" s="118" t="s">
        <v>8</v>
      </c>
      <c r="D5" s="217">
        <v>30</v>
      </c>
      <c r="E5" s="226">
        <v>225</v>
      </c>
      <c r="F5" s="7">
        <v>200</v>
      </c>
      <c r="G5" s="7">
        <v>171</v>
      </c>
      <c r="H5" s="60">
        <v>243</v>
      </c>
      <c r="I5" s="60">
        <v>191</v>
      </c>
      <c r="J5" s="60">
        <v>204</v>
      </c>
      <c r="K5" s="60">
        <v>205</v>
      </c>
      <c r="L5" s="60">
        <v>166</v>
      </c>
      <c r="M5" s="11">
        <f t="shared" si="0"/>
        <v>1845</v>
      </c>
      <c r="N5" s="51">
        <f t="shared" si="1"/>
        <v>230.625</v>
      </c>
      <c r="O5" s="57">
        <f t="shared" si="2"/>
        <v>256</v>
      </c>
      <c r="P5" s="59">
        <f t="shared" si="3"/>
        <v>200.625</v>
      </c>
    </row>
    <row r="6" spans="1:18" ht="15.75">
      <c r="A6" s="56">
        <v>3</v>
      </c>
      <c r="B6" s="72" t="s">
        <v>178</v>
      </c>
      <c r="C6" s="118" t="s">
        <v>6</v>
      </c>
      <c r="D6" s="211">
        <v>50</v>
      </c>
      <c r="E6" s="7">
        <v>145</v>
      </c>
      <c r="F6" s="7">
        <v>152</v>
      </c>
      <c r="G6" s="7">
        <v>168</v>
      </c>
      <c r="H6" s="60">
        <v>234</v>
      </c>
      <c r="I6" s="60">
        <v>149</v>
      </c>
      <c r="J6" s="60">
        <v>191</v>
      </c>
      <c r="K6" s="60">
        <v>130</v>
      </c>
      <c r="L6" s="60">
        <v>193</v>
      </c>
      <c r="M6" s="11">
        <f t="shared" si="0"/>
        <v>1762</v>
      </c>
      <c r="N6" s="51">
        <f t="shared" si="1"/>
        <v>220.25</v>
      </c>
      <c r="O6" s="57">
        <f t="shared" si="2"/>
        <v>173</v>
      </c>
      <c r="P6" s="59">
        <f t="shared" si="3"/>
        <v>170.25</v>
      </c>
      <c r="R6" t="s">
        <v>83</v>
      </c>
    </row>
    <row r="7" spans="1:18" ht="15.75">
      <c r="A7" s="56">
        <v>4</v>
      </c>
      <c r="B7" s="72" t="s">
        <v>63</v>
      </c>
      <c r="C7" s="116" t="s">
        <v>6</v>
      </c>
      <c r="D7" s="217">
        <v>14</v>
      </c>
      <c r="E7" s="226">
        <v>188</v>
      </c>
      <c r="F7" s="60">
        <v>224</v>
      </c>
      <c r="G7" s="60">
        <v>167</v>
      </c>
      <c r="H7" s="60">
        <v>237</v>
      </c>
      <c r="I7" s="60">
        <v>220</v>
      </c>
      <c r="J7" s="60">
        <v>193</v>
      </c>
      <c r="K7" s="60">
        <v>194</v>
      </c>
      <c r="L7" s="60">
        <v>182</v>
      </c>
      <c r="M7" s="11">
        <f t="shared" si="0"/>
        <v>1717</v>
      </c>
      <c r="N7" s="51">
        <f t="shared" si="1"/>
        <v>214.625</v>
      </c>
      <c r="O7" s="57">
        <f t="shared" si="2"/>
        <v>128</v>
      </c>
      <c r="P7" s="59">
        <f t="shared" si="3"/>
        <v>200.625</v>
      </c>
      <c r="R7" t="s">
        <v>90</v>
      </c>
    </row>
    <row r="8" spans="1:18" ht="15.75">
      <c r="A8" s="56">
        <v>5</v>
      </c>
      <c r="B8" s="72" t="s">
        <v>69</v>
      </c>
      <c r="C8" s="118" t="s">
        <v>8</v>
      </c>
      <c r="D8" s="211">
        <v>22</v>
      </c>
      <c r="E8" s="226">
        <v>227</v>
      </c>
      <c r="F8" s="7">
        <v>172</v>
      </c>
      <c r="G8" s="7">
        <v>190</v>
      </c>
      <c r="H8" s="60">
        <v>158</v>
      </c>
      <c r="I8" s="60">
        <v>183</v>
      </c>
      <c r="J8" s="60">
        <v>195</v>
      </c>
      <c r="K8" s="60">
        <v>196</v>
      </c>
      <c r="L8" s="60">
        <v>168</v>
      </c>
      <c r="M8" s="11">
        <f t="shared" si="0"/>
        <v>1665</v>
      </c>
      <c r="N8" s="51">
        <f t="shared" si="1"/>
        <v>208.125</v>
      </c>
      <c r="O8" s="57">
        <f t="shared" si="2"/>
        <v>76</v>
      </c>
      <c r="P8" s="59">
        <f t="shared" si="3"/>
        <v>186.125</v>
      </c>
      <c r="R8" t="s">
        <v>97</v>
      </c>
    </row>
    <row r="9" spans="1:18" ht="15.75">
      <c r="A9" s="56">
        <v>6</v>
      </c>
      <c r="B9" s="72" t="s">
        <v>19</v>
      </c>
      <c r="C9" s="118" t="s">
        <v>6</v>
      </c>
      <c r="D9" s="217">
        <v>17</v>
      </c>
      <c r="E9" s="226">
        <v>179</v>
      </c>
      <c r="F9" s="7">
        <v>192</v>
      </c>
      <c r="G9" s="7">
        <v>193</v>
      </c>
      <c r="H9" s="7">
        <v>197</v>
      </c>
      <c r="I9" s="36">
        <v>161</v>
      </c>
      <c r="J9" s="36">
        <v>228</v>
      </c>
      <c r="K9" s="36">
        <v>182</v>
      </c>
      <c r="L9" s="36">
        <v>188</v>
      </c>
      <c r="M9" s="11">
        <f t="shared" si="0"/>
        <v>1656</v>
      </c>
      <c r="N9" s="51">
        <f t="shared" si="1"/>
        <v>207</v>
      </c>
      <c r="O9" s="57">
        <f t="shared" si="2"/>
        <v>67</v>
      </c>
      <c r="P9" s="59">
        <f t="shared" si="3"/>
        <v>190</v>
      </c>
      <c r="R9" t="s">
        <v>91</v>
      </c>
    </row>
    <row r="10" spans="1:18" ht="15.75">
      <c r="A10" s="56">
        <v>7</v>
      </c>
      <c r="B10" s="76" t="s">
        <v>15</v>
      </c>
      <c r="C10" s="152" t="s">
        <v>6</v>
      </c>
      <c r="D10" s="217">
        <v>25</v>
      </c>
      <c r="E10" s="7">
        <v>164</v>
      </c>
      <c r="F10" s="7">
        <v>150</v>
      </c>
      <c r="G10" s="7">
        <v>192</v>
      </c>
      <c r="H10" s="60">
        <v>192</v>
      </c>
      <c r="I10" s="60">
        <v>167</v>
      </c>
      <c r="J10" s="60">
        <v>200</v>
      </c>
      <c r="K10" s="60">
        <v>202</v>
      </c>
      <c r="L10" s="60">
        <v>181</v>
      </c>
      <c r="M10" s="11">
        <f t="shared" si="0"/>
        <v>1648</v>
      </c>
      <c r="N10" s="51">
        <f t="shared" si="1"/>
        <v>206</v>
      </c>
      <c r="O10" s="57">
        <f t="shared" si="2"/>
        <v>59</v>
      </c>
      <c r="P10" s="59">
        <f t="shared" si="3"/>
        <v>181</v>
      </c>
      <c r="R10" t="s">
        <v>82</v>
      </c>
    </row>
    <row r="11" spans="1:18" ht="15.75">
      <c r="A11" s="56">
        <v>8</v>
      </c>
      <c r="B11" s="72" t="s">
        <v>70</v>
      </c>
      <c r="C11" s="118" t="s">
        <v>5</v>
      </c>
      <c r="D11" s="217">
        <v>25</v>
      </c>
      <c r="E11" s="1">
        <v>166</v>
      </c>
      <c r="F11" s="60">
        <v>191</v>
      </c>
      <c r="G11" s="60">
        <v>169</v>
      </c>
      <c r="H11" s="60">
        <v>183</v>
      </c>
      <c r="I11" s="60">
        <v>179</v>
      </c>
      <c r="J11" s="60">
        <v>166</v>
      </c>
      <c r="K11" s="60">
        <v>205</v>
      </c>
      <c r="L11" s="60">
        <v>185</v>
      </c>
      <c r="M11" s="11">
        <f t="shared" si="0"/>
        <v>1644</v>
      </c>
      <c r="N11" s="51">
        <f t="shared" si="1"/>
        <v>205.5</v>
      </c>
      <c r="O11" s="57">
        <f t="shared" si="2"/>
        <v>55</v>
      </c>
      <c r="P11" s="59">
        <f t="shared" si="3"/>
        <v>180.5</v>
      </c>
      <c r="R11" t="s">
        <v>159</v>
      </c>
    </row>
    <row r="12" spans="1:18" ht="15.75">
      <c r="A12" s="56">
        <v>9</v>
      </c>
      <c r="B12" s="120" t="s">
        <v>153</v>
      </c>
      <c r="C12" s="83" t="s">
        <v>77</v>
      </c>
      <c r="D12" s="127">
        <v>0</v>
      </c>
      <c r="E12" s="226">
        <v>215</v>
      </c>
      <c r="F12" s="60">
        <v>190</v>
      </c>
      <c r="G12" s="60">
        <v>188</v>
      </c>
      <c r="H12" s="7">
        <v>201</v>
      </c>
      <c r="I12" s="36">
        <v>197</v>
      </c>
      <c r="J12" s="36">
        <v>197</v>
      </c>
      <c r="K12" s="36">
        <v>192</v>
      </c>
      <c r="L12" s="36">
        <v>259</v>
      </c>
      <c r="M12" s="11">
        <f t="shared" si="0"/>
        <v>1639</v>
      </c>
      <c r="N12" s="51">
        <f t="shared" si="1"/>
        <v>204.875</v>
      </c>
      <c r="O12" s="57">
        <f t="shared" si="2"/>
        <v>50</v>
      </c>
      <c r="P12" s="59">
        <f t="shared" si="3"/>
        <v>204.875</v>
      </c>
      <c r="R12" t="s">
        <v>81</v>
      </c>
    </row>
    <row r="13" spans="1:18" ht="15.75">
      <c r="A13" s="56">
        <v>10</v>
      </c>
      <c r="B13" s="72" t="s">
        <v>129</v>
      </c>
      <c r="C13" s="118" t="s">
        <v>6</v>
      </c>
      <c r="D13" s="113">
        <v>15</v>
      </c>
      <c r="E13" s="226">
        <v>192</v>
      </c>
      <c r="F13" s="7">
        <v>170</v>
      </c>
      <c r="G13" s="7">
        <v>156</v>
      </c>
      <c r="H13" s="7">
        <v>225</v>
      </c>
      <c r="I13" s="36">
        <v>193</v>
      </c>
      <c r="J13" s="36">
        <v>206</v>
      </c>
      <c r="K13" s="36">
        <v>177</v>
      </c>
      <c r="L13" s="36">
        <v>178</v>
      </c>
      <c r="M13" s="11">
        <f t="shared" si="0"/>
        <v>1617</v>
      </c>
      <c r="N13" s="51">
        <f t="shared" si="1"/>
        <v>202.125</v>
      </c>
      <c r="O13" s="57">
        <f t="shared" ref="O13:O67" si="4">M13-$M$15</f>
        <v>28</v>
      </c>
      <c r="P13" s="59">
        <f t="shared" si="3"/>
        <v>187.125</v>
      </c>
      <c r="R13" t="s">
        <v>92</v>
      </c>
    </row>
    <row r="14" spans="1:18" ht="15.75">
      <c r="A14" s="56">
        <v>11</v>
      </c>
      <c r="B14" s="76" t="s">
        <v>111</v>
      </c>
      <c r="C14" s="126" t="s">
        <v>6</v>
      </c>
      <c r="D14" s="211">
        <v>32</v>
      </c>
      <c r="E14" s="226">
        <v>166</v>
      </c>
      <c r="F14" s="60">
        <v>144</v>
      </c>
      <c r="G14" s="60">
        <v>148</v>
      </c>
      <c r="H14" s="7">
        <v>173</v>
      </c>
      <c r="I14" s="36">
        <v>192</v>
      </c>
      <c r="J14" s="36">
        <v>196</v>
      </c>
      <c r="K14" s="36">
        <v>170</v>
      </c>
      <c r="L14" s="36">
        <v>164</v>
      </c>
      <c r="M14" s="11">
        <f t="shared" si="0"/>
        <v>1609</v>
      </c>
      <c r="N14" s="51">
        <f t="shared" si="1"/>
        <v>201.125</v>
      </c>
      <c r="O14" s="57">
        <f t="shared" si="4"/>
        <v>20</v>
      </c>
      <c r="P14" s="59">
        <f t="shared" si="3"/>
        <v>169.125</v>
      </c>
      <c r="R14" t="s">
        <v>157</v>
      </c>
    </row>
    <row r="15" spans="1:18" ht="15.75">
      <c r="A15" s="56">
        <v>12</v>
      </c>
      <c r="B15" s="96" t="s">
        <v>66</v>
      </c>
      <c r="C15" s="152" t="s">
        <v>77</v>
      </c>
      <c r="D15" s="211">
        <v>24</v>
      </c>
      <c r="E15" s="226">
        <v>170</v>
      </c>
      <c r="F15" s="7">
        <v>192</v>
      </c>
      <c r="G15" s="7">
        <v>200</v>
      </c>
      <c r="H15" s="7">
        <v>213</v>
      </c>
      <c r="I15" s="36">
        <v>131</v>
      </c>
      <c r="J15" s="36">
        <v>152</v>
      </c>
      <c r="K15" s="36">
        <v>170</v>
      </c>
      <c r="L15" s="36">
        <v>169</v>
      </c>
      <c r="M15" s="11">
        <f t="shared" si="0"/>
        <v>1589</v>
      </c>
      <c r="N15" s="51">
        <f t="shared" si="1"/>
        <v>198.625</v>
      </c>
      <c r="O15" s="57">
        <f t="shared" si="4"/>
        <v>0</v>
      </c>
      <c r="P15" s="59">
        <f t="shared" si="3"/>
        <v>174.625</v>
      </c>
    </row>
    <row r="16" spans="1:18" ht="15.75">
      <c r="A16" s="1">
        <v>13</v>
      </c>
      <c r="B16" s="97" t="s">
        <v>101</v>
      </c>
      <c r="C16" s="116" t="s">
        <v>5</v>
      </c>
      <c r="D16" s="217">
        <v>11</v>
      </c>
      <c r="E16" s="7">
        <v>206</v>
      </c>
      <c r="F16" s="7">
        <v>184</v>
      </c>
      <c r="G16" s="7">
        <v>221</v>
      </c>
      <c r="H16" s="7">
        <v>187</v>
      </c>
      <c r="I16" s="36">
        <v>197</v>
      </c>
      <c r="J16" s="36">
        <v>192</v>
      </c>
      <c r="K16" s="36">
        <v>172</v>
      </c>
      <c r="L16" s="36">
        <v>132</v>
      </c>
      <c r="M16" s="11">
        <f t="shared" si="0"/>
        <v>1579</v>
      </c>
      <c r="N16" s="51">
        <f t="shared" si="1"/>
        <v>197.375</v>
      </c>
      <c r="O16" s="80">
        <f t="shared" si="4"/>
        <v>-10</v>
      </c>
      <c r="P16" s="59">
        <f t="shared" si="3"/>
        <v>186.375</v>
      </c>
    </row>
    <row r="17" spans="1:16" ht="15.75">
      <c r="A17" s="1">
        <v>14</v>
      </c>
      <c r="B17" s="99" t="s">
        <v>142</v>
      </c>
      <c r="C17" s="116" t="s">
        <v>77</v>
      </c>
      <c r="D17" s="211">
        <v>13</v>
      </c>
      <c r="E17" s="7">
        <v>196</v>
      </c>
      <c r="F17" s="60">
        <v>163</v>
      </c>
      <c r="G17" s="60">
        <v>169</v>
      </c>
      <c r="H17" s="60">
        <v>188</v>
      </c>
      <c r="I17" s="60">
        <v>186</v>
      </c>
      <c r="J17" s="60">
        <v>203</v>
      </c>
      <c r="K17" s="60">
        <v>177</v>
      </c>
      <c r="L17" s="60">
        <v>190</v>
      </c>
      <c r="M17" s="11">
        <f t="shared" si="0"/>
        <v>1576</v>
      </c>
      <c r="N17" s="51">
        <f t="shared" si="1"/>
        <v>197</v>
      </c>
      <c r="O17" s="80">
        <f t="shared" si="4"/>
        <v>-13</v>
      </c>
      <c r="P17" s="59">
        <f t="shared" si="3"/>
        <v>184</v>
      </c>
    </row>
    <row r="18" spans="1:16" ht="15.75">
      <c r="A18" s="1">
        <v>15</v>
      </c>
      <c r="B18" s="240" t="s">
        <v>67</v>
      </c>
      <c r="C18" s="118" t="s">
        <v>77</v>
      </c>
      <c r="D18" s="113">
        <v>8</v>
      </c>
      <c r="E18" s="226">
        <v>157</v>
      </c>
      <c r="F18" s="60">
        <v>180</v>
      </c>
      <c r="G18" s="60">
        <v>215</v>
      </c>
      <c r="H18" s="7">
        <v>193</v>
      </c>
      <c r="I18" s="36">
        <v>193</v>
      </c>
      <c r="J18" s="36">
        <v>188</v>
      </c>
      <c r="K18" s="36">
        <v>178</v>
      </c>
      <c r="L18" s="36">
        <v>177</v>
      </c>
      <c r="M18" s="11">
        <f t="shared" si="0"/>
        <v>1545</v>
      </c>
      <c r="N18" s="51">
        <f t="shared" si="1"/>
        <v>193.125</v>
      </c>
      <c r="O18" s="80">
        <f t="shared" si="4"/>
        <v>-44</v>
      </c>
      <c r="P18" s="59">
        <f t="shared" si="3"/>
        <v>185.125</v>
      </c>
    </row>
    <row r="19" spans="1:16" ht="15.75">
      <c r="A19" s="1">
        <v>16</v>
      </c>
      <c r="B19" s="72" t="s">
        <v>167</v>
      </c>
      <c r="C19" s="116" t="s">
        <v>77</v>
      </c>
      <c r="D19" s="211">
        <v>10</v>
      </c>
      <c r="E19" s="226">
        <v>168</v>
      </c>
      <c r="F19" s="60">
        <v>152</v>
      </c>
      <c r="G19" s="60">
        <v>137</v>
      </c>
      <c r="H19" s="60">
        <v>169</v>
      </c>
      <c r="I19" s="60">
        <v>212</v>
      </c>
      <c r="J19" s="60">
        <v>183</v>
      </c>
      <c r="K19" s="60">
        <v>223</v>
      </c>
      <c r="L19" s="60">
        <v>216</v>
      </c>
      <c r="M19" s="11">
        <f t="shared" si="0"/>
        <v>1540</v>
      </c>
      <c r="N19" s="51">
        <f t="shared" si="1"/>
        <v>192.5</v>
      </c>
      <c r="O19" s="80">
        <f t="shared" si="4"/>
        <v>-49</v>
      </c>
      <c r="P19" s="59">
        <f t="shared" si="3"/>
        <v>182.5</v>
      </c>
    </row>
    <row r="20" spans="1:16" ht="15.75">
      <c r="A20" s="1">
        <v>17</v>
      </c>
      <c r="B20" s="97" t="s">
        <v>125</v>
      </c>
      <c r="C20" s="118" t="s">
        <v>6</v>
      </c>
      <c r="D20" s="211">
        <v>18</v>
      </c>
      <c r="E20" s="226">
        <v>193</v>
      </c>
      <c r="F20" s="7">
        <v>181</v>
      </c>
      <c r="G20" s="7">
        <v>153</v>
      </c>
      <c r="H20" s="60">
        <v>195</v>
      </c>
      <c r="I20" s="60">
        <v>167</v>
      </c>
      <c r="J20" s="60">
        <v>193</v>
      </c>
      <c r="K20" s="60">
        <v>155</v>
      </c>
      <c r="L20" s="60">
        <v>146</v>
      </c>
      <c r="M20" s="11">
        <f t="shared" si="0"/>
        <v>1527</v>
      </c>
      <c r="N20" s="51">
        <f t="shared" si="1"/>
        <v>190.875</v>
      </c>
      <c r="O20" s="80">
        <f t="shared" si="4"/>
        <v>-62</v>
      </c>
      <c r="P20" s="59">
        <f t="shared" si="3"/>
        <v>172.875</v>
      </c>
    </row>
    <row r="21" spans="1:16" ht="15.75">
      <c r="A21" s="1">
        <v>18</v>
      </c>
      <c r="B21" s="96" t="s">
        <v>103</v>
      </c>
      <c r="C21" s="126" t="s">
        <v>6</v>
      </c>
      <c r="D21" s="211">
        <v>41</v>
      </c>
      <c r="E21" s="226">
        <v>153</v>
      </c>
      <c r="F21" s="60">
        <v>138</v>
      </c>
      <c r="G21" s="60">
        <v>150</v>
      </c>
      <c r="H21" s="7">
        <v>150</v>
      </c>
      <c r="I21" s="36">
        <v>161</v>
      </c>
      <c r="J21" s="36">
        <v>140</v>
      </c>
      <c r="K21" s="36">
        <v>161</v>
      </c>
      <c r="L21" s="36">
        <v>129</v>
      </c>
      <c r="M21" s="11">
        <f t="shared" si="0"/>
        <v>1510</v>
      </c>
      <c r="N21" s="51">
        <f t="shared" si="1"/>
        <v>188.75</v>
      </c>
      <c r="O21" s="80">
        <f t="shared" si="4"/>
        <v>-79</v>
      </c>
      <c r="P21" s="59">
        <f t="shared" si="3"/>
        <v>147.75</v>
      </c>
    </row>
    <row r="22" spans="1:16" ht="15.75">
      <c r="A22" s="1">
        <v>19</v>
      </c>
      <c r="B22" s="132" t="s">
        <v>165</v>
      </c>
      <c r="C22" s="126" t="s">
        <v>77</v>
      </c>
      <c r="D22" s="212">
        <v>36</v>
      </c>
      <c r="E22" s="226">
        <v>177</v>
      </c>
      <c r="F22" s="7">
        <v>158</v>
      </c>
      <c r="G22" s="7">
        <v>141</v>
      </c>
      <c r="H22" s="7">
        <v>147</v>
      </c>
      <c r="I22" s="36">
        <v>154</v>
      </c>
      <c r="J22" s="36">
        <v>108</v>
      </c>
      <c r="K22" s="36">
        <v>152</v>
      </c>
      <c r="L22" s="36">
        <v>184</v>
      </c>
      <c r="M22" s="11">
        <f t="shared" si="0"/>
        <v>1509</v>
      </c>
      <c r="N22" s="51">
        <f t="shared" si="1"/>
        <v>188.625</v>
      </c>
      <c r="O22" s="80">
        <f t="shared" si="4"/>
        <v>-80</v>
      </c>
      <c r="P22" s="59">
        <f t="shared" si="3"/>
        <v>152.625</v>
      </c>
    </row>
    <row r="23" spans="1:16" ht="15.75">
      <c r="A23" s="1">
        <v>20</v>
      </c>
      <c r="B23" s="130" t="s">
        <v>9</v>
      </c>
      <c r="C23" s="118" t="s">
        <v>13</v>
      </c>
      <c r="D23" s="113">
        <v>19</v>
      </c>
      <c r="E23" s="226">
        <v>158</v>
      </c>
      <c r="F23" s="7">
        <v>175</v>
      </c>
      <c r="G23" s="7">
        <v>180</v>
      </c>
      <c r="H23" s="60">
        <v>170</v>
      </c>
      <c r="I23" s="60">
        <v>186</v>
      </c>
      <c r="J23" s="60">
        <v>148</v>
      </c>
      <c r="K23" s="60">
        <v>123</v>
      </c>
      <c r="L23" s="60">
        <v>214</v>
      </c>
      <c r="M23" s="11">
        <f t="shared" si="0"/>
        <v>1506</v>
      </c>
      <c r="N23" s="51">
        <f t="shared" si="1"/>
        <v>188.25</v>
      </c>
      <c r="O23" s="80">
        <f t="shared" si="4"/>
        <v>-83</v>
      </c>
      <c r="P23" s="59">
        <f t="shared" si="3"/>
        <v>169.25</v>
      </c>
    </row>
    <row r="24" spans="1:16" ht="15.75">
      <c r="A24" s="1">
        <v>21</v>
      </c>
      <c r="B24" s="101" t="s">
        <v>143</v>
      </c>
      <c r="C24" s="116" t="s">
        <v>77</v>
      </c>
      <c r="D24" s="113">
        <v>6</v>
      </c>
      <c r="E24" s="7">
        <v>190</v>
      </c>
      <c r="F24" s="7">
        <v>128</v>
      </c>
      <c r="G24" s="7">
        <v>169</v>
      </c>
      <c r="H24" s="60">
        <v>174</v>
      </c>
      <c r="I24" s="60">
        <v>175</v>
      </c>
      <c r="J24" s="60">
        <v>217</v>
      </c>
      <c r="K24" s="60">
        <v>205</v>
      </c>
      <c r="L24" s="60">
        <v>188</v>
      </c>
      <c r="M24" s="11">
        <f t="shared" si="0"/>
        <v>1494</v>
      </c>
      <c r="N24" s="51">
        <f t="shared" si="1"/>
        <v>186.75</v>
      </c>
      <c r="O24" s="80">
        <f t="shared" si="4"/>
        <v>-95</v>
      </c>
      <c r="P24" s="59">
        <f t="shared" si="3"/>
        <v>180.75</v>
      </c>
    </row>
    <row r="25" spans="1:16" ht="15.75">
      <c r="A25" s="1">
        <v>22</v>
      </c>
      <c r="B25" s="87" t="s">
        <v>118</v>
      </c>
      <c r="C25" s="118" t="s">
        <v>6</v>
      </c>
      <c r="D25" s="211">
        <v>19</v>
      </c>
      <c r="E25" s="226">
        <v>112</v>
      </c>
      <c r="F25" s="60">
        <v>189</v>
      </c>
      <c r="G25" s="60">
        <v>153</v>
      </c>
      <c r="H25" s="60">
        <v>188</v>
      </c>
      <c r="I25" s="60">
        <v>166</v>
      </c>
      <c r="J25" s="60">
        <v>179</v>
      </c>
      <c r="K25" s="60">
        <v>175</v>
      </c>
      <c r="L25" s="60">
        <v>173</v>
      </c>
      <c r="M25" s="11">
        <f t="shared" si="0"/>
        <v>1487</v>
      </c>
      <c r="N25" s="51">
        <f t="shared" si="1"/>
        <v>185.875</v>
      </c>
      <c r="O25" s="80">
        <f t="shared" si="4"/>
        <v>-102</v>
      </c>
      <c r="P25" s="59">
        <f t="shared" si="3"/>
        <v>166.875</v>
      </c>
    </row>
    <row r="26" spans="1:16" ht="15.75">
      <c r="A26" s="1">
        <v>23</v>
      </c>
      <c r="B26" s="144" t="s">
        <v>29</v>
      </c>
      <c r="C26" s="152" t="s">
        <v>5</v>
      </c>
      <c r="D26" s="113">
        <v>30</v>
      </c>
      <c r="E26" s="226">
        <v>136</v>
      </c>
      <c r="F26" s="60">
        <v>125</v>
      </c>
      <c r="G26" s="60">
        <v>151</v>
      </c>
      <c r="H26" s="60">
        <v>188</v>
      </c>
      <c r="I26" s="60">
        <v>148</v>
      </c>
      <c r="J26" s="60">
        <v>163</v>
      </c>
      <c r="K26" s="60">
        <v>151</v>
      </c>
      <c r="L26" s="60">
        <v>181</v>
      </c>
      <c r="M26" s="11">
        <f t="shared" si="0"/>
        <v>1483</v>
      </c>
      <c r="N26" s="51">
        <f t="shared" si="1"/>
        <v>185.375</v>
      </c>
      <c r="O26" s="80">
        <f t="shared" si="4"/>
        <v>-106</v>
      </c>
      <c r="P26" s="59">
        <f t="shared" si="3"/>
        <v>155.375</v>
      </c>
    </row>
    <row r="27" spans="1:16" ht="15.75">
      <c r="A27" s="1">
        <v>24</v>
      </c>
      <c r="B27" s="87" t="s">
        <v>73</v>
      </c>
      <c r="C27" s="118" t="s">
        <v>5</v>
      </c>
      <c r="D27" s="113">
        <v>5</v>
      </c>
      <c r="E27" s="226">
        <v>196</v>
      </c>
      <c r="F27" s="7">
        <v>178</v>
      </c>
      <c r="G27" s="7">
        <v>184</v>
      </c>
      <c r="H27" s="7">
        <v>164</v>
      </c>
      <c r="I27" s="36">
        <v>170</v>
      </c>
      <c r="J27" s="36">
        <v>179</v>
      </c>
      <c r="K27" s="36">
        <v>173</v>
      </c>
      <c r="L27" s="36">
        <v>190</v>
      </c>
      <c r="M27" s="11">
        <f t="shared" si="0"/>
        <v>1474</v>
      </c>
      <c r="N27" s="51">
        <f t="shared" si="1"/>
        <v>184.25</v>
      </c>
      <c r="O27" s="80">
        <f t="shared" si="4"/>
        <v>-115</v>
      </c>
      <c r="P27" s="59">
        <f t="shared" si="3"/>
        <v>179.25</v>
      </c>
    </row>
    <row r="28" spans="1:16" ht="15.75">
      <c r="A28" s="1">
        <v>25</v>
      </c>
      <c r="B28" s="72" t="s">
        <v>26</v>
      </c>
      <c r="C28" s="116" t="s">
        <v>5</v>
      </c>
      <c r="D28" s="113">
        <v>5</v>
      </c>
      <c r="E28" s="226">
        <v>170</v>
      </c>
      <c r="F28" s="60">
        <v>236</v>
      </c>
      <c r="G28" s="60">
        <v>170</v>
      </c>
      <c r="H28" s="60">
        <v>194</v>
      </c>
      <c r="I28" s="60">
        <v>159</v>
      </c>
      <c r="J28" s="60">
        <v>163</v>
      </c>
      <c r="K28" s="60">
        <v>158</v>
      </c>
      <c r="L28" s="60">
        <v>174</v>
      </c>
      <c r="M28" s="11">
        <f t="shared" si="0"/>
        <v>1464</v>
      </c>
      <c r="N28" s="51">
        <f t="shared" si="1"/>
        <v>183</v>
      </c>
      <c r="O28" s="80">
        <f t="shared" si="4"/>
        <v>-125</v>
      </c>
      <c r="P28" s="59">
        <f t="shared" si="3"/>
        <v>178</v>
      </c>
    </row>
    <row r="29" spans="1:16" ht="15.75">
      <c r="A29" s="1">
        <v>26</v>
      </c>
      <c r="B29" s="76" t="s">
        <v>177</v>
      </c>
      <c r="C29" s="152" t="s">
        <v>6</v>
      </c>
      <c r="D29" s="211">
        <v>50</v>
      </c>
      <c r="E29" s="7">
        <v>139</v>
      </c>
      <c r="F29" s="7">
        <v>112</v>
      </c>
      <c r="G29" s="7">
        <v>139</v>
      </c>
      <c r="H29" s="60">
        <v>133</v>
      </c>
      <c r="I29" s="60">
        <v>123</v>
      </c>
      <c r="J29" s="60">
        <v>127</v>
      </c>
      <c r="K29" s="60">
        <v>148</v>
      </c>
      <c r="L29" s="60">
        <v>133</v>
      </c>
      <c r="M29" s="11">
        <f t="shared" si="0"/>
        <v>1454</v>
      </c>
      <c r="N29" s="51">
        <f t="shared" si="1"/>
        <v>181.75</v>
      </c>
      <c r="O29" s="80">
        <f t="shared" si="4"/>
        <v>-135</v>
      </c>
      <c r="P29" s="59">
        <f t="shared" si="3"/>
        <v>131.75</v>
      </c>
    </row>
    <row r="30" spans="1:16" ht="15.75">
      <c r="A30" s="1">
        <v>27</v>
      </c>
      <c r="B30" s="100" t="s">
        <v>99</v>
      </c>
      <c r="C30" s="83" t="s">
        <v>77</v>
      </c>
      <c r="D30" s="113">
        <v>12</v>
      </c>
      <c r="E30" s="226">
        <v>132</v>
      </c>
      <c r="F30" s="60">
        <v>179</v>
      </c>
      <c r="G30" s="60">
        <v>162</v>
      </c>
      <c r="H30" s="60">
        <v>190</v>
      </c>
      <c r="I30" s="60">
        <v>158</v>
      </c>
      <c r="J30" s="60">
        <v>169</v>
      </c>
      <c r="K30" s="60">
        <v>179</v>
      </c>
      <c r="L30" s="60">
        <v>186</v>
      </c>
      <c r="M30" s="11">
        <f t="shared" si="0"/>
        <v>1451</v>
      </c>
      <c r="N30" s="51">
        <f t="shared" si="1"/>
        <v>181.375</v>
      </c>
      <c r="O30" s="80">
        <f t="shared" si="4"/>
        <v>-138</v>
      </c>
      <c r="P30" s="59">
        <f t="shared" si="3"/>
        <v>169.375</v>
      </c>
    </row>
    <row r="31" spans="1:16" ht="15.75">
      <c r="A31" s="1">
        <v>28</v>
      </c>
      <c r="B31" s="72" t="s">
        <v>105</v>
      </c>
      <c r="C31" s="116" t="s">
        <v>6</v>
      </c>
      <c r="D31" s="211">
        <v>13</v>
      </c>
      <c r="E31" s="226">
        <v>198</v>
      </c>
      <c r="F31" s="60">
        <v>145</v>
      </c>
      <c r="G31" s="60">
        <v>168</v>
      </c>
      <c r="H31" s="7">
        <v>178</v>
      </c>
      <c r="I31" s="36">
        <v>196</v>
      </c>
      <c r="J31" s="36">
        <v>136</v>
      </c>
      <c r="K31" s="36">
        <v>141</v>
      </c>
      <c r="L31" s="36">
        <v>175</v>
      </c>
      <c r="M31" s="11">
        <f t="shared" si="0"/>
        <v>1441</v>
      </c>
      <c r="N31" s="51">
        <f t="shared" si="1"/>
        <v>180.125</v>
      </c>
      <c r="O31" s="80">
        <f t="shared" si="4"/>
        <v>-148</v>
      </c>
      <c r="P31" s="59">
        <f t="shared" si="3"/>
        <v>167.125</v>
      </c>
    </row>
    <row r="32" spans="1:16" ht="15.75">
      <c r="A32" s="1">
        <v>29</v>
      </c>
      <c r="B32" s="72" t="s">
        <v>12</v>
      </c>
      <c r="C32" s="118" t="s">
        <v>6</v>
      </c>
      <c r="D32" s="211">
        <v>13</v>
      </c>
      <c r="E32" s="226">
        <v>140</v>
      </c>
      <c r="F32" s="7">
        <v>163</v>
      </c>
      <c r="G32" s="7">
        <v>157</v>
      </c>
      <c r="H32" s="7">
        <v>166</v>
      </c>
      <c r="I32" s="36">
        <v>170</v>
      </c>
      <c r="J32" s="36">
        <v>178</v>
      </c>
      <c r="K32" s="36">
        <v>180</v>
      </c>
      <c r="L32" s="36">
        <v>176</v>
      </c>
      <c r="M32" s="11">
        <f t="shared" si="0"/>
        <v>1434</v>
      </c>
      <c r="N32" s="51">
        <f t="shared" si="1"/>
        <v>179.25</v>
      </c>
      <c r="O32" s="80">
        <f t="shared" si="4"/>
        <v>-155</v>
      </c>
      <c r="P32" s="59">
        <f t="shared" si="3"/>
        <v>166.25</v>
      </c>
    </row>
    <row r="33" spans="1:16" ht="15.75">
      <c r="A33" s="1">
        <v>30</v>
      </c>
      <c r="B33" s="72" t="s">
        <v>57</v>
      </c>
      <c r="C33" s="83" t="s">
        <v>6</v>
      </c>
      <c r="D33" s="211">
        <v>17</v>
      </c>
      <c r="E33" s="226">
        <v>141</v>
      </c>
      <c r="F33" s="7">
        <v>137</v>
      </c>
      <c r="G33" s="7">
        <v>182</v>
      </c>
      <c r="H33" s="60">
        <v>178</v>
      </c>
      <c r="I33" s="60">
        <v>197</v>
      </c>
      <c r="J33" s="60">
        <v>127</v>
      </c>
      <c r="K33" s="60">
        <v>152</v>
      </c>
      <c r="L33" s="60">
        <v>175</v>
      </c>
      <c r="M33" s="11">
        <f t="shared" si="0"/>
        <v>1425</v>
      </c>
      <c r="N33" s="51">
        <f t="shared" si="1"/>
        <v>178.125</v>
      </c>
      <c r="O33" s="80">
        <f t="shared" si="4"/>
        <v>-164</v>
      </c>
      <c r="P33" s="59">
        <f t="shared" si="3"/>
        <v>161.125</v>
      </c>
    </row>
    <row r="34" spans="1:16" ht="15.75">
      <c r="A34" s="1">
        <v>31</v>
      </c>
      <c r="B34" s="76" t="s">
        <v>120</v>
      </c>
      <c r="C34" s="152" t="s">
        <v>6</v>
      </c>
      <c r="D34" s="113">
        <v>37</v>
      </c>
      <c r="E34" s="226">
        <v>119</v>
      </c>
      <c r="F34" s="7">
        <v>193</v>
      </c>
      <c r="G34" s="7">
        <v>110</v>
      </c>
      <c r="H34" s="60">
        <v>158</v>
      </c>
      <c r="I34" s="60">
        <v>128</v>
      </c>
      <c r="J34" s="60">
        <v>152</v>
      </c>
      <c r="K34" s="60">
        <v>109</v>
      </c>
      <c r="L34" s="60">
        <v>147</v>
      </c>
      <c r="M34" s="11">
        <f t="shared" si="0"/>
        <v>1412</v>
      </c>
      <c r="N34" s="51">
        <f t="shared" si="1"/>
        <v>176.5</v>
      </c>
      <c r="O34" s="80">
        <f t="shared" si="4"/>
        <v>-177</v>
      </c>
      <c r="P34" s="59">
        <f t="shared" si="3"/>
        <v>139.5</v>
      </c>
    </row>
    <row r="35" spans="1:16" ht="15.75">
      <c r="A35" s="1">
        <v>32</v>
      </c>
      <c r="B35" s="132" t="s">
        <v>154</v>
      </c>
      <c r="C35" s="126" t="s">
        <v>6</v>
      </c>
      <c r="D35" s="212">
        <v>50</v>
      </c>
      <c r="E35" s="226">
        <v>108</v>
      </c>
      <c r="F35" s="7">
        <v>118</v>
      </c>
      <c r="G35" s="7">
        <v>93</v>
      </c>
      <c r="H35" s="60">
        <v>88</v>
      </c>
      <c r="I35" s="60">
        <v>81</v>
      </c>
      <c r="J35" s="60">
        <v>147</v>
      </c>
      <c r="K35" s="60">
        <v>100</v>
      </c>
      <c r="L35" s="60">
        <v>120</v>
      </c>
      <c r="M35" s="11">
        <f t="shared" si="0"/>
        <v>1255</v>
      </c>
      <c r="N35" s="51">
        <f t="shared" si="1"/>
        <v>156.875</v>
      </c>
      <c r="O35" s="80">
        <f t="shared" si="4"/>
        <v>-334</v>
      </c>
      <c r="P35" s="59">
        <f t="shared" si="3"/>
        <v>106.875</v>
      </c>
    </row>
    <row r="36" spans="1:16" ht="15.75" outlineLevel="1">
      <c r="A36" s="1">
        <v>33</v>
      </c>
      <c r="B36" s="95" t="s">
        <v>96</v>
      </c>
      <c r="C36" s="116" t="s">
        <v>77</v>
      </c>
      <c r="D36" s="113">
        <v>10</v>
      </c>
      <c r="E36" s="1"/>
      <c r="F36" s="7"/>
      <c r="G36" s="7"/>
      <c r="H36" s="60"/>
      <c r="I36" s="60"/>
      <c r="J36" s="60"/>
      <c r="K36" s="60"/>
      <c r="L36" s="60"/>
      <c r="M36" s="11">
        <f t="shared" ref="M36:M67" si="5">SUM(E36:L36)+COUNT(E36:L36)*D36</f>
        <v>0</v>
      </c>
      <c r="N36" s="51" t="e">
        <f t="shared" ref="N36:N67" si="6">M36/(COUNT(E36:L36))</f>
        <v>#DIV/0!</v>
      </c>
      <c r="O36" s="80">
        <f t="shared" si="4"/>
        <v>-1589</v>
      </c>
      <c r="P36" s="59" t="e">
        <f t="shared" si="3"/>
        <v>#DIV/0!</v>
      </c>
    </row>
    <row r="37" spans="1:16" ht="15.75" outlineLevel="1">
      <c r="A37" s="1">
        <v>34</v>
      </c>
      <c r="B37" s="97" t="s">
        <v>56</v>
      </c>
      <c r="C37" s="116" t="s">
        <v>6</v>
      </c>
      <c r="D37" s="211">
        <v>16</v>
      </c>
      <c r="E37" s="1"/>
      <c r="F37" s="7"/>
      <c r="G37" s="7"/>
      <c r="H37" s="60"/>
      <c r="I37" s="60"/>
      <c r="J37" s="60"/>
      <c r="K37" s="60"/>
      <c r="L37" s="60"/>
      <c r="M37" s="11">
        <f t="shared" si="5"/>
        <v>0</v>
      </c>
      <c r="N37" s="51" t="e">
        <f t="shared" si="6"/>
        <v>#DIV/0!</v>
      </c>
      <c r="O37" s="80">
        <f t="shared" si="4"/>
        <v>-1589</v>
      </c>
      <c r="P37" s="59" t="e">
        <f t="shared" si="3"/>
        <v>#DIV/0!</v>
      </c>
    </row>
    <row r="38" spans="1:16" ht="15.75" outlineLevel="1">
      <c r="A38" s="1">
        <v>35</v>
      </c>
      <c r="B38" s="98" t="s">
        <v>98</v>
      </c>
      <c r="C38" s="116" t="s">
        <v>77</v>
      </c>
      <c r="D38" s="211">
        <v>29</v>
      </c>
      <c r="E38" s="1"/>
      <c r="F38" s="7"/>
      <c r="G38" s="7"/>
      <c r="H38" s="60"/>
      <c r="I38" s="60"/>
      <c r="J38" s="60"/>
      <c r="K38" s="60"/>
      <c r="L38" s="60"/>
      <c r="M38" s="11">
        <f t="shared" si="5"/>
        <v>0</v>
      </c>
      <c r="N38" s="51" t="e">
        <f t="shared" si="6"/>
        <v>#DIV/0!</v>
      </c>
      <c r="O38" s="80">
        <f t="shared" si="4"/>
        <v>-1589</v>
      </c>
      <c r="P38" s="59" t="e">
        <f t="shared" si="3"/>
        <v>#DIV/0!</v>
      </c>
    </row>
    <row r="39" spans="1:16" ht="15.75" outlineLevel="1">
      <c r="A39" s="1">
        <v>36</v>
      </c>
      <c r="B39" s="72" t="s">
        <v>107</v>
      </c>
      <c r="C39" s="116" t="s">
        <v>6</v>
      </c>
      <c r="D39" s="211">
        <v>45</v>
      </c>
      <c r="E39" s="1"/>
      <c r="F39" s="60"/>
      <c r="G39" s="60"/>
      <c r="H39" s="7"/>
      <c r="I39" s="36"/>
      <c r="J39" s="36"/>
      <c r="K39" s="36"/>
      <c r="L39" s="36"/>
      <c r="M39" s="11">
        <f t="shared" si="5"/>
        <v>0</v>
      </c>
      <c r="N39" s="51" t="e">
        <f t="shared" si="6"/>
        <v>#DIV/0!</v>
      </c>
      <c r="O39" s="80">
        <f t="shared" si="4"/>
        <v>-1589</v>
      </c>
      <c r="P39" s="59" t="e">
        <f t="shared" si="3"/>
        <v>#DIV/0!</v>
      </c>
    </row>
    <row r="40" spans="1:16" ht="15.75" outlineLevel="1">
      <c r="A40" s="1">
        <v>37</v>
      </c>
      <c r="B40" s="238" t="s">
        <v>172</v>
      </c>
      <c r="C40" s="122" t="s">
        <v>6</v>
      </c>
      <c r="D40" s="211">
        <v>50</v>
      </c>
      <c r="E40" s="1"/>
      <c r="F40" s="60"/>
      <c r="G40" s="60"/>
      <c r="H40" s="7"/>
      <c r="I40" s="36"/>
      <c r="J40" s="36"/>
      <c r="K40" s="36"/>
      <c r="L40" s="36"/>
      <c r="M40" s="11">
        <f t="shared" si="5"/>
        <v>0</v>
      </c>
      <c r="N40" s="51" t="e">
        <f t="shared" si="6"/>
        <v>#DIV/0!</v>
      </c>
      <c r="O40" s="80">
        <f t="shared" si="4"/>
        <v>-1589</v>
      </c>
      <c r="P40" s="59" t="e">
        <f t="shared" si="3"/>
        <v>#DIV/0!</v>
      </c>
    </row>
    <row r="41" spans="1:16" ht="15.75" outlineLevel="1">
      <c r="A41" s="1">
        <v>38</v>
      </c>
      <c r="B41" s="96" t="s">
        <v>168</v>
      </c>
      <c r="C41" s="116" t="s">
        <v>169</v>
      </c>
      <c r="D41" s="211">
        <v>20</v>
      </c>
      <c r="E41" s="1"/>
      <c r="F41" s="7"/>
      <c r="G41" s="7"/>
      <c r="H41" s="7"/>
      <c r="I41" s="36"/>
      <c r="J41" s="36"/>
      <c r="K41" s="36"/>
      <c r="L41" s="36"/>
      <c r="M41" s="11">
        <f t="shared" si="5"/>
        <v>0</v>
      </c>
      <c r="N41" s="51" t="e">
        <f t="shared" si="6"/>
        <v>#DIV/0!</v>
      </c>
      <c r="O41" s="80">
        <f t="shared" si="4"/>
        <v>-1589</v>
      </c>
      <c r="P41" s="59" t="e">
        <f t="shared" si="3"/>
        <v>#DIV/0!</v>
      </c>
    </row>
    <row r="42" spans="1:16" ht="15.75" outlineLevel="1">
      <c r="A42" s="1">
        <v>39</v>
      </c>
      <c r="B42" s="102" t="s">
        <v>112</v>
      </c>
      <c r="C42" s="118" t="s">
        <v>77</v>
      </c>
      <c r="D42" s="113">
        <v>0</v>
      </c>
      <c r="E42" s="1"/>
      <c r="F42" s="7"/>
      <c r="G42" s="7"/>
      <c r="H42" s="7"/>
      <c r="I42" s="36"/>
      <c r="J42" s="36"/>
      <c r="K42" s="36"/>
      <c r="L42" s="36"/>
      <c r="M42" s="11">
        <f t="shared" si="5"/>
        <v>0</v>
      </c>
      <c r="N42" s="51" t="e">
        <f t="shared" si="6"/>
        <v>#DIV/0!</v>
      </c>
      <c r="O42" s="80">
        <f t="shared" si="4"/>
        <v>-1589</v>
      </c>
      <c r="P42" s="59" t="e">
        <f t="shared" si="3"/>
        <v>#DIV/0!</v>
      </c>
    </row>
    <row r="43" spans="1:16" ht="15.75" outlineLevel="1">
      <c r="A43" s="1">
        <v>40</v>
      </c>
      <c r="B43" s="77" t="s">
        <v>115</v>
      </c>
      <c r="C43" s="126" t="s">
        <v>77</v>
      </c>
      <c r="D43" s="212">
        <v>35</v>
      </c>
      <c r="E43" s="1"/>
      <c r="F43" s="7"/>
      <c r="G43" s="7"/>
      <c r="H43" s="7"/>
      <c r="I43" s="36"/>
      <c r="J43" s="36"/>
      <c r="K43" s="36"/>
      <c r="L43" s="36"/>
      <c r="M43" s="11">
        <f t="shared" si="5"/>
        <v>0</v>
      </c>
      <c r="N43" s="51" t="e">
        <f t="shared" si="6"/>
        <v>#DIV/0!</v>
      </c>
      <c r="O43" s="80">
        <f t="shared" si="4"/>
        <v>-1589</v>
      </c>
      <c r="P43" s="59" t="e">
        <f t="shared" si="3"/>
        <v>#DIV/0!</v>
      </c>
    </row>
    <row r="44" spans="1:16" ht="15.75" outlineLevel="1">
      <c r="A44" s="1">
        <v>41</v>
      </c>
      <c r="B44" s="77" t="s">
        <v>155</v>
      </c>
      <c r="C44" s="126" t="s">
        <v>77</v>
      </c>
      <c r="D44" s="218">
        <v>20</v>
      </c>
      <c r="E44" s="1"/>
      <c r="F44" s="7"/>
      <c r="G44" s="7"/>
      <c r="H44" s="7"/>
      <c r="I44" s="36"/>
      <c r="J44" s="36"/>
      <c r="K44" s="36"/>
      <c r="L44" s="36"/>
      <c r="M44" s="11">
        <f t="shared" si="5"/>
        <v>0</v>
      </c>
      <c r="N44" s="51" t="e">
        <f t="shared" si="6"/>
        <v>#DIV/0!</v>
      </c>
      <c r="O44" s="80">
        <f t="shared" si="4"/>
        <v>-1589</v>
      </c>
      <c r="P44" s="59" t="e">
        <f t="shared" si="3"/>
        <v>#DIV/0!</v>
      </c>
    </row>
    <row r="45" spans="1:16" ht="15.75" outlineLevel="1">
      <c r="A45" s="1">
        <v>42</v>
      </c>
      <c r="B45" s="76" t="s">
        <v>166</v>
      </c>
      <c r="C45" s="126" t="s">
        <v>77</v>
      </c>
      <c r="D45" s="212">
        <v>27</v>
      </c>
      <c r="E45" s="7"/>
      <c r="F45" s="7"/>
      <c r="G45" s="7"/>
      <c r="H45" s="7"/>
      <c r="I45" s="36"/>
      <c r="J45" s="36"/>
      <c r="K45" s="36"/>
      <c r="L45" s="36"/>
      <c r="M45" s="11">
        <f t="shared" si="5"/>
        <v>0</v>
      </c>
      <c r="N45" s="51" t="e">
        <f t="shared" si="6"/>
        <v>#DIV/0!</v>
      </c>
      <c r="O45" s="80">
        <f t="shared" si="4"/>
        <v>-1589</v>
      </c>
      <c r="P45" s="59" t="e">
        <f t="shared" si="3"/>
        <v>#DIV/0!</v>
      </c>
    </row>
    <row r="46" spans="1:16" ht="15.75" outlineLevel="1">
      <c r="A46" s="1">
        <v>43</v>
      </c>
      <c r="B46" s="103" t="s">
        <v>116</v>
      </c>
      <c r="C46" s="152" t="s">
        <v>6</v>
      </c>
      <c r="D46" s="113">
        <v>36</v>
      </c>
      <c r="E46" s="1"/>
      <c r="F46" s="7"/>
      <c r="G46" s="7"/>
      <c r="H46" s="60"/>
      <c r="I46" s="60"/>
      <c r="J46" s="60"/>
      <c r="K46" s="60"/>
      <c r="L46" s="60"/>
      <c r="M46" s="11">
        <f t="shared" si="5"/>
        <v>0</v>
      </c>
      <c r="N46" s="51" t="e">
        <f t="shared" si="6"/>
        <v>#DIV/0!</v>
      </c>
      <c r="O46" s="80">
        <f t="shared" si="4"/>
        <v>-1589</v>
      </c>
      <c r="P46" s="59" t="e">
        <f t="shared" si="3"/>
        <v>#DIV/0!</v>
      </c>
    </row>
    <row r="47" spans="1:16" ht="15.75" outlineLevel="1">
      <c r="A47" s="1">
        <v>44</v>
      </c>
      <c r="B47" s="95" t="s">
        <v>173</v>
      </c>
      <c r="C47" s="118" t="s">
        <v>6</v>
      </c>
      <c r="D47" s="211">
        <v>20</v>
      </c>
      <c r="E47" s="1"/>
      <c r="F47" s="7"/>
      <c r="G47" s="7"/>
      <c r="H47" s="7"/>
      <c r="I47" s="36"/>
      <c r="J47" s="36"/>
      <c r="K47" s="36"/>
      <c r="L47" s="36"/>
      <c r="M47" s="11">
        <f t="shared" si="5"/>
        <v>0</v>
      </c>
      <c r="N47" s="51" t="e">
        <f t="shared" si="6"/>
        <v>#DIV/0!</v>
      </c>
      <c r="O47" s="80">
        <f t="shared" si="4"/>
        <v>-1589</v>
      </c>
      <c r="P47" s="59" t="e">
        <f t="shared" si="3"/>
        <v>#DIV/0!</v>
      </c>
    </row>
    <row r="48" spans="1:16" ht="15.75" outlineLevel="1">
      <c r="A48" s="1">
        <v>45</v>
      </c>
      <c r="B48" s="72" t="s">
        <v>17</v>
      </c>
      <c r="C48" s="118" t="s">
        <v>6</v>
      </c>
      <c r="D48" s="113">
        <v>8</v>
      </c>
      <c r="E48" s="1"/>
      <c r="F48" s="60"/>
      <c r="G48" s="60"/>
      <c r="H48" s="60"/>
      <c r="I48" s="60"/>
      <c r="J48" s="60"/>
      <c r="K48" s="60"/>
      <c r="L48" s="60"/>
      <c r="M48" s="11">
        <f t="shared" si="5"/>
        <v>0</v>
      </c>
      <c r="N48" s="51" t="e">
        <f t="shared" si="6"/>
        <v>#DIV/0!</v>
      </c>
      <c r="O48" s="80">
        <f t="shared" si="4"/>
        <v>-1589</v>
      </c>
      <c r="P48" s="59" t="e">
        <f t="shared" si="3"/>
        <v>#DIV/0!</v>
      </c>
    </row>
    <row r="49" spans="1:16" ht="15.75" outlineLevel="1">
      <c r="A49" s="1">
        <v>46</v>
      </c>
      <c r="B49" s="72" t="s">
        <v>65</v>
      </c>
      <c r="C49" s="117" t="s">
        <v>6</v>
      </c>
      <c r="D49" s="211">
        <v>31</v>
      </c>
      <c r="E49" s="1"/>
      <c r="F49" s="60"/>
      <c r="G49" s="60"/>
      <c r="H49" s="60"/>
      <c r="I49" s="60"/>
      <c r="J49" s="60"/>
      <c r="K49" s="60"/>
      <c r="L49" s="60"/>
      <c r="M49" s="11">
        <f t="shared" si="5"/>
        <v>0</v>
      </c>
      <c r="N49" s="51" t="e">
        <f t="shared" si="6"/>
        <v>#DIV/0!</v>
      </c>
      <c r="O49" s="80">
        <f t="shared" si="4"/>
        <v>-1589</v>
      </c>
      <c r="P49" s="59" t="e">
        <f t="shared" si="3"/>
        <v>#DIV/0!</v>
      </c>
    </row>
    <row r="50" spans="1:16" ht="15.75" outlineLevel="1">
      <c r="A50" s="1">
        <v>47</v>
      </c>
      <c r="B50" s="95" t="s">
        <v>72</v>
      </c>
      <c r="C50" s="118" t="s">
        <v>77</v>
      </c>
      <c r="D50" s="211">
        <v>16</v>
      </c>
      <c r="E50" s="1"/>
      <c r="F50" s="60"/>
      <c r="G50" s="60"/>
      <c r="H50" s="60"/>
      <c r="I50" s="60"/>
      <c r="J50" s="60"/>
      <c r="K50" s="60"/>
      <c r="L50" s="60"/>
      <c r="M50" s="11">
        <f t="shared" si="5"/>
        <v>0</v>
      </c>
      <c r="N50" s="51" t="e">
        <f t="shared" si="6"/>
        <v>#DIV/0!</v>
      </c>
      <c r="O50" s="80">
        <f t="shared" si="4"/>
        <v>-1589</v>
      </c>
      <c r="P50" s="59" t="e">
        <f t="shared" si="3"/>
        <v>#DIV/0!</v>
      </c>
    </row>
    <row r="51" spans="1:16" ht="15.75" outlineLevel="1">
      <c r="A51" s="1">
        <v>48</v>
      </c>
      <c r="B51" s="76" t="s">
        <v>27</v>
      </c>
      <c r="C51" s="118" t="s">
        <v>5</v>
      </c>
      <c r="D51" s="211">
        <v>42</v>
      </c>
      <c r="E51" s="1"/>
      <c r="F51" s="7"/>
      <c r="G51" s="7"/>
      <c r="H51" s="60"/>
      <c r="I51" s="60"/>
      <c r="J51" s="60"/>
      <c r="K51" s="60"/>
      <c r="L51" s="60"/>
      <c r="M51" s="11">
        <f t="shared" si="5"/>
        <v>0</v>
      </c>
      <c r="N51" s="51" t="e">
        <f t="shared" si="6"/>
        <v>#DIV/0!</v>
      </c>
      <c r="O51" s="80">
        <f t="shared" si="4"/>
        <v>-1589</v>
      </c>
      <c r="P51" s="59" t="e">
        <f t="shared" si="3"/>
        <v>#DIV/0!</v>
      </c>
    </row>
    <row r="52" spans="1:16" ht="15.75" outlineLevel="1">
      <c r="A52" s="1">
        <v>49</v>
      </c>
      <c r="B52" s="76" t="s">
        <v>130</v>
      </c>
      <c r="C52" s="152" t="s">
        <v>6</v>
      </c>
      <c r="D52" s="217">
        <v>28</v>
      </c>
      <c r="E52" s="1"/>
      <c r="F52" s="7"/>
      <c r="G52" s="7"/>
      <c r="H52" s="60"/>
      <c r="I52" s="60"/>
      <c r="J52" s="60"/>
      <c r="K52" s="60"/>
      <c r="L52" s="60"/>
      <c r="M52" s="11">
        <f t="shared" si="5"/>
        <v>0</v>
      </c>
      <c r="N52" s="51" t="e">
        <f t="shared" si="6"/>
        <v>#DIV/0!</v>
      </c>
      <c r="O52" s="80">
        <f t="shared" si="4"/>
        <v>-1589</v>
      </c>
      <c r="P52" s="59" t="e">
        <f t="shared" si="3"/>
        <v>#DIV/0!</v>
      </c>
    </row>
    <row r="53" spans="1:16" ht="15.75" outlineLevel="1">
      <c r="A53" s="1">
        <v>50</v>
      </c>
      <c r="B53" s="95" t="s">
        <v>100</v>
      </c>
      <c r="C53" s="118" t="s">
        <v>77</v>
      </c>
      <c r="D53" s="113">
        <v>11</v>
      </c>
      <c r="E53" s="1"/>
      <c r="F53" s="7"/>
      <c r="G53" s="7"/>
      <c r="H53" s="60"/>
      <c r="I53" s="60"/>
      <c r="J53" s="60"/>
      <c r="K53" s="60"/>
      <c r="L53" s="60"/>
      <c r="M53" s="11">
        <f t="shared" si="5"/>
        <v>0</v>
      </c>
      <c r="N53" s="51" t="e">
        <f t="shared" si="6"/>
        <v>#DIV/0!</v>
      </c>
      <c r="O53" s="80">
        <f t="shared" si="4"/>
        <v>-1589</v>
      </c>
      <c r="P53" s="59" t="e">
        <f t="shared" si="3"/>
        <v>#DIV/0!</v>
      </c>
    </row>
    <row r="54" spans="1:16" ht="15.75" outlineLevel="1">
      <c r="A54" s="1">
        <v>51</v>
      </c>
      <c r="B54" s="77" t="s">
        <v>134</v>
      </c>
      <c r="C54" s="126" t="s">
        <v>77</v>
      </c>
      <c r="D54" s="212">
        <v>8</v>
      </c>
      <c r="E54" s="1"/>
      <c r="F54" s="7"/>
      <c r="G54" s="7"/>
      <c r="H54" s="60"/>
      <c r="I54" s="60"/>
      <c r="J54" s="60"/>
      <c r="K54" s="60"/>
      <c r="L54" s="60"/>
      <c r="M54" s="11">
        <f t="shared" si="5"/>
        <v>0</v>
      </c>
      <c r="N54" s="51" t="e">
        <f t="shared" si="6"/>
        <v>#DIV/0!</v>
      </c>
      <c r="O54" s="80">
        <f t="shared" si="4"/>
        <v>-1589</v>
      </c>
      <c r="P54" s="59" t="e">
        <f t="shared" si="3"/>
        <v>#DIV/0!</v>
      </c>
    </row>
    <row r="55" spans="1:16" ht="15.75" outlineLevel="1">
      <c r="A55" s="1">
        <v>52</v>
      </c>
      <c r="B55" s="100" t="s">
        <v>135</v>
      </c>
      <c r="C55" s="116" t="s">
        <v>8</v>
      </c>
      <c r="D55" s="211">
        <v>6</v>
      </c>
      <c r="E55" s="1"/>
      <c r="F55" s="7"/>
      <c r="G55" s="7"/>
      <c r="H55" s="60"/>
      <c r="I55" s="60"/>
      <c r="J55" s="60"/>
      <c r="K55" s="60"/>
      <c r="L55" s="60"/>
      <c r="M55" s="11">
        <f t="shared" si="5"/>
        <v>0</v>
      </c>
      <c r="N55" s="51" t="e">
        <f t="shared" si="6"/>
        <v>#DIV/0!</v>
      </c>
      <c r="O55" s="80">
        <f t="shared" si="4"/>
        <v>-1589</v>
      </c>
      <c r="P55" s="59" t="e">
        <f t="shared" si="3"/>
        <v>#DIV/0!</v>
      </c>
    </row>
    <row r="56" spans="1:16" ht="15.75" outlineLevel="1">
      <c r="A56" s="1">
        <v>53</v>
      </c>
      <c r="B56" s="100" t="s">
        <v>140</v>
      </c>
      <c r="C56" s="116" t="s">
        <v>6</v>
      </c>
      <c r="D56" s="211">
        <v>29</v>
      </c>
      <c r="E56" s="7"/>
      <c r="F56" s="7"/>
      <c r="G56" s="7"/>
      <c r="H56" s="60"/>
      <c r="I56" s="60"/>
      <c r="J56" s="60"/>
      <c r="K56" s="60"/>
      <c r="L56" s="60"/>
      <c r="M56" s="11">
        <f t="shared" si="5"/>
        <v>0</v>
      </c>
      <c r="N56" s="51" t="e">
        <f t="shared" si="6"/>
        <v>#DIV/0!</v>
      </c>
      <c r="O56" s="80">
        <f t="shared" si="4"/>
        <v>-1589</v>
      </c>
      <c r="P56" s="59" t="e">
        <f t="shared" si="3"/>
        <v>#DIV/0!</v>
      </c>
    </row>
    <row r="57" spans="1:16" ht="15.75" outlineLevel="1">
      <c r="A57" s="1">
        <v>54</v>
      </c>
      <c r="B57" s="131" t="s">
        <v>156</v>
      </c>
      <c r="C57" s="118" t="s">
        <v>77</v>
      </c>
      <c r="D57" s="217">
        <v>12</v>
      </c>
      <c r="E57" s="60"/>
      <c r="F57" s="7"/>
      <c r="G57" s="7"/>
      <c r="H57" s="60"/>
      <c r="I57" s="60"/>
      <c r="J57" s="60"/>
      <c r="K57" s="60"/>
      <c r="L57" s="60"/>
      <c r="M57" s="11">
        <f t="shared" si="5"/>
        <v>0</v>
      </c>
      <c r="N57" s="51" t="e">
        <f t="shared" si="6"/>
        <v>#DIV/0!</v>
      </c>
      <c r="O57" s="80">
        <f t="shared" si="4"/>
        <v>-1589</v>
      </c>
      <c r="P57" s="59" t="e">
        <f t="shared" si="3"/>
        <v>#DIV/0!</v>
      </c>
    </row>
    <row r="58" spans="1:16" ht="15.75" outlineLevel="1">
      <c r="A58" s="1">
        <v>55</v>
      </c>
      <c r="B58" s="72" t="s">
        <v>144</v>
      </c>
      <c r="C58" s="116" t="s">
        <v>6</v>
      </c>
      <c r="D58" s="211">
        <v>22</v>
      </c>
      <c r="E58" s="7"/>
      <c r="F58" s="7"/>
      <c r="G58" s="7"/>
      <c r="H58" s="60"/>
      <c r="I58" s="60"/>
      <c r="J58" s="60"/>
      <c r="K58" s="60"/>
      <c r="L58" s="60"/>
      <c r="M58" s="11">
        <f t="shared" si="5"/>
        <v>0</v>
      </c>
      <c r="N58" s="51" t="e">
        <f t="shared" si="6"/>
        <v>#DIV/0!</v>
      </c>
      <c r="O58" s="80">
        <f t="shared" si="4"/>
        <v>-1589</v>
      </c>
      <c r="P58" s="59" t="e">
        <f t="shared" si="3"/>
        <v>#DIV/0!</v>
      </c>
    </row>
    <row r="59" spans="1:16" ht="15.75" outlineLevel="1">
      <c r="A59" s="1">
        <v>56</v>
      </c>
      <c r="B59" s="78" t="s">
        <v>152</v>
      </c>
      <c r="C59" s="83" t="s">
        <v>77</v>
      </c>
      <c r="D59" s="212">
        <v>5</v>
      </c>
      <c r="E59" s="60"/>
      <c r="F59" s="7"/>
      <c r="G59" s="7"/>
      <c r="H59" s="60"/>
      <c r="I59" s="60"/>
      <c r="J59" s="60"/>
      <c r="K59" s="60"/>
      <c r="L59" s="60"/>
      <c r="M59" s="11">
        <f t="shared" si="5"/>
        <v>0</v>
      </c>
      <c r="N59" s="51" t="e">
        <f t="shared" si="6"/>
        <v>#DIV/0!</v>
      </c>
      <c r="O59" s="80">
        <f t="shared" si="4"/>
        <v>-1589</v>
      </c>
      <c r="P59" s="59" t="e">
        <f t="shared" si="3"/>
        <v>#DIV/0!</v>
      </c>
    </row>
    <row r="60" spans="1:16" ht="15.75" outlineLevel="1">
      <c r="A60" s="1">
        <v>57</v>
      </c>
      <c r="B60" s="96" t="s">
        <v>114</v>
      </c>
      <c r="C60" s="118" t="s">
        <v>6</v>
      </c>
      <c r="D60" s="211">
        <v>50</v>
      </c>
      <c r="E60" s="7"/>
      <c r="F60" s="60"/>
      <c r="G60" s="60"/>
      <c r="H60" s="60"/>
      <c r="I60" s="60"/>
      <c r="J60" s="60"/>
      <c r="K60" s="60"/>
      <c r="L60" s="60"/>
      <c r="M60" s="11">
        <f t="shared" si="5"/>
        <v>0</v>
      </c>
      <c r="N60" s="51" t="e">
        <f t="shared" si="6"/>
        <v>#DIV/0!</v>
      </c>
      <c r="O60" s="80">
        <f t="shared" si="4"/>
        <v>-1589</v>
      </c>
      <c r="P60" s="59" t="e">
        <f t="shared" si="3"/>
        <v>#DIV/0!</v>
      </c>
    </row>
    <row r="61" spans="1:16" ht="15.75" outlineLevel="1">
      <c r="A61" s="1">
        <v>58</v>
      </c>
      <c r="B61" s="72" t="s">
        <v>28</v>
      </c>
      <c r="C61" s="118" t="s">
        <v>6</v>
      </c>
      <c r="D61" s="211">
        <v>6</v>
      </c>
      <c r="E61" s="7"/>
      <c r="F61" s="7"/>
      <c r="G61" s="7"/>
      <c r="H61" s="60"/>
      <c r="I61" s="60"/>
      <c r="J61" s="60"/>
      <c r="K61" s="60"/>
      <c r="L61" s="60"/>
      <c r="M61" s="11">
        <f t="shared" si="5"/>
        <v>0</v>
      </c>
      <c r="N61" s="51" t="e">
        <f t="shared" si="6"/>
        <v>#DIV/0!</v>
      </c>
      <c r="O61" s="80">
        <f t="shared" si="4"/>
        <v>-1589</v>
      </c>
      <c r="P61" s="59" t="e">
        <f t="shared" si="3"/>
        <v>#DIV/0!</v>
      </c>
    </row>
    <row r="62" spans="1:16" ht="15.75" outlineLevel="1">
      <c r="A62" s="1">
        <v>59</v>
      </c>
      <c r="B62" s="101" t="s">
        <v>113</v>
      </c>
      <c r="C62" s="118" t="s">
        <v>79</v>
      </c>
      <c r="D62" s="211">
        <v>24</v>
      </c>
      <c r="E62" s="7"/>
      <c r="F62" s="7"/>
      <c r="G62" s="7"/>
      <c r="H62" s="60"/>
      <c r="I62" s="60"/>
      <c r="J62" s="60"/>
      <c r="K62" s="60"/>
      <c r="L62" s="60"/>
      <c r="M62" s="11">
        <f t="shared" si="5"/>
        <v>0</v>
      </c>
      <c r="N62" s="51" t="e">
        <f t="shared" si="6"/>
        <v>#DIV/0!</v>
      </c>
      <c r="O62" s="80">
        <f t="shared" si="4"/>
        <v>-1589</v>
      </c>
      <c r="P62" s="59" t="e">
        <f t="shared" si="3"/>
        <v>#DIV/0!</v>
      </c>
    </row>
    <row r="63" spans="1:16" ht="15.75" outlineLevel="1">
      <c r="A63" s="1">
        <v>60</v>
      </c>
      <c r="B63" s="100" t="s">
        <v>33</v>
      </c>
      <c r="C63" s="116" t="s">
        <v>8</v>
      </c>
      <c r="D63" s="211">
        <v>23</v>
      </c>
      <c r="E63" s="7"/>
      <c r="F63" s="7"/>
      <c r="G63" s="7"/>
      <c r="H63" s="60"/>
      <c r="I63" s="60"/>
      <c r="J63" s="60"/>
      <c r="K63" s="60"/>
      <c r="L63" s="60"/>
      <c r="M63" s="11">
        <f t="shared" si="5"/>
        <v>0</v>
      </c>
      <c r="N63" s="51" t="e">
        <f t="shared" si="6"/>
        <v>#DIV/0!</v>
      </c>
      <c r="O63" s="80">
        <f t="shared" si="4"/>
        <v>-1589</v>
      </c>
      <c r="P63" s="59" t="e">
        <f t="shared" si="3"/>
        <v>#DIV/0!</v>
      </c>
    </row>
    <row r="64" spans="1:16" ht="15.75" outlineLevel="1">
      <c r="A64" s="1">
        <v>61</v>
      </c>
      <c r="B64" s="75" t="s">
        <v>62</v>
      </c>
      <c r="C64" s="83" t="s">
        <v>78</v>
      </c>
      <c r="D64" s="212">
        <v>14</v>
      </c>
      <c r="E64" s="7"/>
      <c r="F64" s="7"/>
      <c r="G64" s="7"/>
      <c r="H64" s="60"/>
      <c r="I64" s="60"/>
      <c r="J64" s="60"/>
      <c r="K64" s="60"/>
      <c r="L64" s="60"/>
      <c r="M64" s="11">
        <f t="shared" si="5"/>
        <v>0</v>
      </c>
      <c r="N64" s="51" t="e">
        <f t="shared" si="6"/>
        <v>#DIV/0!</v>
      </c>
      <c r="O64" s="80">
        <f t="shared" si="4"/>
        <v>-1589</v>
      </c>
      <c r="P64" s="59" t="e">
        <f t="shared" si="3"/>
        <v>#DIV/0!</v>
      </c>
    </row>
    <row r="65" spans="1:16" ht="15.75" outlineLevel="1">
      <c r="A65" s="1">
        <v>62</v>
      </c>
      <c r="B65" s="120" t="s">
        <v>61</v>
      </c>
      <c r="C65" s="83" t="s">
        <v>78</v>
      </c>
      <c r="D65" s="212">
        <v>6</v>
      </c>
      <c r="E65" s="7"/>
      <c r="F65" s="7"/>
      <c r="G65" s="7"/>
      <c r="H65" s="60"/>
      <c r="I65" s="60"/>
      <c r="J65" s="60"/>
      <c r="K65" s="60"/>
      <c r="L65" s="60"/>
      <c r="M65" s="11">
        <f t="shared" si="5"/>
        <v>0</v>
      </c>
      <c r="N65" s="51" t="e">
        <f t="shared" si="6"/>
        <v>#DIV/0!</v>
      </c>
      <c r="O65" s="80">
        <f t="shared" si="4"/>
        <v>-1589</v>
      </c>
      <c r="P65" s="59" t="e">
        <f t="shared" si="3"/>
        <v>#DIV/0!</v>
      </c>
    </row>
    <row r="66" spans="1:16" ht="15.75" outlineLevel="1">
      <c r="A66" s="1">
        <v>63</v>
      </c>
      <c r="B66" s="97" t="s">
        <v>60</v>
      </c>
      <c r="C66" s="116" t="s">
        <v>78</v>
      </c>
      <c r="D66" s="211">
        <v>1</v>
      </c>
      <c r="E66" s="7"/>
      <c r="F66" s="7"/>
      <c r="G66" s="7"/>
      <c r="H66" s="60"/>
      <c r="I66" s="60"/>
      <c r="J66" s="60"/>
      <c r="K66" s="60"/>
      <c r="L66" s="60"/>
      <c r="M66" s="11">
        <f t="shared" si="5"/>
        <v>0</v>
      </c>
      <c r="N66" s="51" t="e">
        <f t="shared" si="6"/>
        <v>#DIV/0!</v>
      </c>
      <c r="O66" s="80">
        <f t="shared" si="4"/>
        <v>-1589</v>
      </c>
      <c r="P66" s="59" t="e">
        <f t="shared" si="3"/>
        <v>#DIV/0!</v>
      </c>
    </row>
    <row r="67" spans="1:16" ht="15.75" outlineLevel="1">
      <c r="A67" s="1">
        <v>64</v>
      </c>
      <c r="B67" s="105" t="s">
        <v>110</v>
      </c>
      <c r="C67" s="83" t="s">
        <v>6</v>
      </c>
      <c r="D67" s="211">
        <v>21</v>
      </c>
      <c r="E67" s="7"/>
      <c r="F67" s="7"/>
      <c r="G67" s="7"/>
      <c r="H67" s="60"/>
      <c r="I67" s="60"/>
      <c r="J67" s="60"/>
      <c r="K67" s="60"/>
      <c r="L67" s="60"/>
      <c r="M67" s="11">
        <f t="shared" si="5"/>
        <v>0</v>
      </c>
      <c r="N67" s="51" t="e">
        <f t="shared" si="6"/>
        <v>#DIV/0!</v>
      </c>
      <c r="O67" s="80">
        <f t="shared" si="4"/>
        <v>-1589</v>
      </c>
      <c r="P67" s="59" t="e">
        <f t="shared" si="3"/>
        <v>#DIV/0!</v>
      </c>
    </row>
    <row r="68" spans="1:16" ht="15.75" outlineLevel="1">
      <c r="A68" s="1">
        <v>65</v>
      </c>
      <c r="B68" s="101" t="s">
        <v>21</v>
      </c>
      <c r="C68" s="117" t="s">
        <v>6</v>
      </c>
      <c r="D68" s="211">
        <v>25</v>
      </c>
      <c r="E68" s="7"/>
      <c r="F68" s="7"/>
      <c r="G68" s="7"/>
      <c r="H68" s="60"/>
      <c r="I68" s="60"/>
      <c r="J68" s="60"/>
      <c r="K68" s="60"/>
      <c r="L68" s="60"/>
      <c r="M68" s="11">
        <f t="shared" ref="M68:M81" si="7">SUM(E68:L68)+COUNT(E68:L68)*D68</f>
        <v>0</v>
      </c>
      <c r="N68" s="51" t="e">
        <f t="shared" ref="N68:N106" si="8">M68/(COUNT(E68:L68))</f>
        <v>#DIV/0!</v>
      </c>
      <c r="O68" s="80">
        <f t="shared" ref="O68:O106" si="9">M68-$M$15</f>
        <v>-1589</v>
      </c>
      <c r="P68" s="59" t="e">
        <f t="shared" ref="P68:P106" si="10">AVERAGE(E68:L68)</f>
        <v>#DIV/0!</v>
      </c>
    </row>
    <row r="69" spans="1:16" ht="15.75" outlineLevel="1">
      <c r="A69" s="1">
        <v>66</v>
      </c>
      <c r="B69" s="96" t="s">
        <v>109</v>
      </c>
      <c r="C69" s="116" t="s">
        <v>77</v>
      </c>
      <c r="D69" s="211">
        <v>29</v>
      </c>
      <c r="E69" s="7"/>
      <c r="F69" s="7"/>
      <c r="G69" s="7"/>
      <c r="H69" s="60"/>
      <c r="I69" s="60"/>
      <c r="J69" s="60"/>
      <c r="K69" s="60"/>
      <c r="L69" s="60"/>
      <c r="M69" s="11">
        <f t="shared" si="7"/>
        <v>0</v>
      </c>
      <c r="N69" s="51" t="e">
        <f t="shared" si="8"/>
        <v>#DIV/0!</v>
      </c>
      <c r="O69" s="80">
        <f t="shared" si="9"/>
        <v>-1589</v>
      </c>
      <c r="P69" s="59" t="e">
        <f t="shared" si="10"/>
        <v>#DIV/0!</v>
      </c>
    </row>
    <row r="70" spans="1:16" ht="15.75" outlineLevel="1">
      <c r="A70" s="1">
        <v>67</v>
      </c>
      <c r="B70" s="97" t="s">
        <v>108</v>
      </c>
      <c r="C70" s="116" t="s">
        <v>6</v>
      </c>
      <c r="D70" s="211">
        <v>34</v>
      </c>
      <c r="E70" s="7"/>
      <c r="F70" s="7"/>
      <c r="G70" s="7"/>
      <c r="H70" s="60"/>
      <c r="I70" s="60"/>
      <c r="J70" s="60"/>
      <c r="K70" s="60"/>
      <c r="L70" s="60"/>
      <c r="M70" s="11">
        <f t="shared" si="7"/>
        <v>0</v>
      </c>
      <c r="N70" s="51" t="e">
        <f t="shared" si="8"/>
        <v>#DIV/0!</v>
      </c>
      <c r="O70" s="80">
        <f t="shared" si="9"/>
        <v>-1589</v>
      </c>
      <c r="P70" s="59" t="e">
        <f t="shared" si="10"/>
        <v>#DIV/0!</v>
      </c>
    </row>
    <row r="71" spans="1:16" ht="15.75" outlineLevel="1">
      <c r="A71" s="1">
        <v>68</v>
      </c>
      <c r="B71" s="100" t="s">
        <v>106</v>
      </c>
      <c r="C71" s="116" t="s">
        <v>6</v>
      </c>
      <c r="D71" s="211">
        <v>39</v>
      </c>
      <c r="E71" s="7"/>
      <c r="F71" s="7"/>
      <c r="G71" s="7"/>
      <c r="H71" s="60"/>
      <c r="I71" s="60"/>
      <c r="J71" s="60"/>
      <c r="K71" s="60"/>
      <c r="L71" s="60"/>
      <c r="M71" s="11">
        <f t="shared" si="7"/>
        <v>0</v>
      </c>
      <c r="N71" s="51" t="e">
        <f t="shared" si="8"/>
        <v>#DIV/0!</v>
      </c>
      <c r="O71" s="80">
        <f t="shared" si="9"/>
        <v>-1589</v>
      </c>
      <c r="P71" s="59" t="e">
        <f t="shared" si="10"/>
        <v>#DIV/0!</v>
      </c>
    </row>
    <row r="72" spans="1:16" ht="15.75" outlineLevel="1">
      <c r="A72" s="1">
        <v>69</v>
      </c>
      <c r="B72" s="95" t="s">
        <v>59</v>
      </c>
      <c r="C72" s="116" t="s">
        <v>77</v>
      </c>
      <c r="D72" s="211">
        <v>15</v>
      </c>
      <c r="E72" s="7"/>
      <c r="F72" s="7"/>
      <c r="G72" s="7"/>
      <c r="H72" s="60"/>
      <c r="I72" s="60"/>
      <c r="J72" s="60"/>
      <c r="K72" s="60"/>
      <c r="L72" s="60"/>
      <c r="M72" s="11">
        <f t="shared" si="7"/>
        <v>0</v>
      </c>
      <c r="N72" s="51" t="e">
        <f t="shared" si="8"/>
        <v>#DIV/0!</v>
      </c>
      <c r="O72" s="80">
        <f t="shared" si="9"/>
        <v>-1589</v>
      </c>
      <c r="P72" s="59" t="e">
        <f t="shared" si="10"/>
        <v>#DIV/0!</v>
      </c>
    </row>
    <row r="73" spans="1:16" ht="15.75" outlineLevel="1">
      <c r="A73" s="1">
        <v>70</v>
      </c>
      <c r="B73" s="75" t="s">
        <v>146</v>
      </c>
      <c r="C73" s="83" t="s">
        <v>6</v>
      </c>
      <c r="D73" s="213">
        <v>29</v>
      </c>
      <c r="E73" s="7"/>
      <c r="F73" s="7"/>
      <c r="G73" s="7"/>
      <c r="H73" s="60"/>
      <c r="I73" s="60"/>
      <c r="J73" s="60"/>
      <c r="K73" s="60"/>
      <c r="L73" s="60"/>
      <c r="M73" s="11">
        <f t="shared" si="7"/>
        <v>0</v>
      </c>
      <c r="N73" s="51" t="e">
        <f t="shared" si="8"/>
        <v>#DIV/0!</v>
      </c>
      <c r="O73" s="80">
        <f t="shared" si="9"/>
        <v>-1589</v>
      </c>
      <c r="P73" s="59" t="e">
        <f t="shared" si="10"/>
        <v>#DIV/0!</v>
      </c>
    </row>
    <row r="74" spans="1:16" ht="15.75" outlineLevel="1">
      <c r="A74" s="1">
        <v>71</v>
      </c>
      <c r="B74" s="72" t="s">
        <v>14</v>
      </c>
      <c r="C74" s="116" t="s">
        <v>8</v>
      </c>
      <c r="D74" s="211">
        <v>39</v>
      </c>
      <c r="E74" s="7"/>
      <c r="F74" s="7"/>
      <c r="G74" s="7"/>
      <c r="H74" s="60"/>
      <c r="I74" s="60"/>
      <c r="J74" s="60"/>
      <c r="K74" s="60"/>
      <c r="L74" s="60"/>
      <c r="M74" s="11">
        <f t="shared" si="7"/>
        <v>0</v>
      </c>
      <c r="N74" s="51" t="e">
        <f t="shared" si="8"/>
        <v>#DIV/0!</v>
      </c>
      <c r="O74" s="80">
        <f t="shared" si="9"/>
        <v>-1589</v>
      </c>
      <c r="P74" s="59" t="e">
        <f t="shared" si="10"/>
        <v>#DIV/0!</v>
      </c>
    </row>
    <row r="75" spans="1:16" ht="15.75" outlineLevel="1">
      <c r="A75" s="1">
        <v>72</v>
      </c>
      <c r="B75" s="72" t="s">
        <v>30</v>
      </c>
      <c r="C75" s="118" t="s">
        <v>6</v>
      </c>
      <c r="D75" s="211">
        <v>23</v>
      </c>
      <c r="E75" s="7"/>
      <c r="F75" s="7"/>
      <c r="G75" s="7"/>
      <c r="H75" s="60"/>
      <c r="I75" s="60"/>
      <c r="J75" s="60"/>
      <c r="K75" s="60"/>
      <c r="L75" s="60"/>
      <c r="M75" s="11">
        <f t="shared" si="7"/>
        <v>0</v>
      </c>
      <c r="N75" s="51" t="e">
        <f t="shared" si="8"/>
        <v>#DIV/0!</v>
      </c>
      <c r="O75" s="80">
        <f t="shared" si="9"/>
        <v>-1589</v>
      </c>
      <c r="P75" s="59" t="e">
        <f t="shared" si="10"/>
        <v>#DIV/0!</v>
      </c>
    </row>
    <row r="76" spans="1:16" ht="15.75" outlineLevel="1">
      <c r="A76" s="1">
        <v>73</v>
      </c>
      <c r="B76" s="100" t="s">
        <v>58</v>
      </c>
      <c r="C76" s="117" t="s">
        <v>6</v>
      </c>
      <c r="D76" s="211">
        <v>21</v>
      </c>
      <c r="E76" s="60"/>
      <c r="F76" s="7"/>
      <c r="G76" s="7"/>
      <c r="H76" s="60"/>
      <c r="I76" s="60"/>
      <c r="J76" s="60"/>
      <c r="K76" s="60"/>
      <c r="L76" s="60"/>
      <c r="M76" s="11">
        <f t="shared" si="7"/>
        <v>0</v>
      </c>
      <c r="N76" s="51" t="e">
        <f t="shared" si="8"/>
        <v>#DIV/0!</v>
      </c>
      <c r="O76" s="80">
        <f t="shared" si="9"/>
        <v>-1589</v>
      </c>
      <c r="P76" s="59" t="e">
        <f t="shared" si="10"/>
        <v>#DIV/0!</v>
      </c>
    </row>
    <row r="77" spans="1:16" ht="15.75" outlineLevel="1">
      <c r="A77" s="1">
        <v>74</v>
      </c>
      <c r="B77" s="99" t="s">
        <v>104</v>
      </c>
      <c r="C77" s="116" t="s">
        <v>77</v>
      </c>
      <c r="D77" s="211">
        <v>18</v>
      </c>
      <c r="E77" s="60"/>
      <c r="F77" s="7"/>
      <c r="G77" s="7"/>
      <c r="H77" s="60"/>
      <c r="I77" s="60"/>
      <c r="J77" s="60"/>
      <c r="K77" s="60"/>
      <c r="L77" s="60"/>
      <c r="M77" s="11">
        <f t="shared" si="7"/>
        <v>0</v>
      </c>
      <c r="N77" s="51" t="e">
        <f t="shared" si="8"/>
        <v>#DIV/0!</v>
      </c>
      <c r="O77" s="80">
        <f t="shared" si="9"/>
        <v>-1589</v>
      </c>
      <c r="P77" s="59" t="e">
        <f t="shared" si="10"/>
        <v>#DIV/0!</v>
      </c>
    </row>
    <row r="78" spans="1:16" ht="15.75" outlineLevel="1">
      <c r="A78" s="1">
        <v>75</v>
      </c>
      <c r="B78" s="96" t="s">
        <v>95</v>
      </c>
      <c r="C78" s="116" t="s">
        <v>77</v>
      </c>
      <c r="D78" s="211">
        <v>30</v>
      </c>
      <c r="E78" s="7"/>
      <c r="F78" s="7"/>
      <c r="G78" s="7"/>
      <c r="H78" s="60"/>
      <c r="I78" s="60"/>
      <c r="J78" s="60"/>
      <c r="K78" s="60"/>
      <c r="L78" s="60"/>
      <c r="M78" s="11">
        <f t="shared" si="7"/>
        <v>0</v>
      </c>
      <c r="N78" s="51" t="e">
        <f t="shared" si="8"/>
        <v>#DIV/0!</v>
      </c>
      <c r="O78" s="80">
        <f t="shared" si="9"/>
        <v>-1589</v>
      </c>
      <c r="P78" s="59" t="e">
        <f t="shared" si="10"/>
        <v>#DIV/0!</v>
      </c>
    </row>
    <row r="79" spans="1:16" ht="15.75" outlineLevel="1">
      <c r="A79" s="1">
        <v>76</v>
      </c>
      <c r="B79" s="96" t="s">
        <v>32</v>
      </c>
      <c r="C79" s="239" t="s">
        <v>5</v>
      </c>
      <c r="D79" s="211">
        <v>35</v>
      </c>
      <c r="E79" s="60"/>
      <c r="F79" s="7"/>
      <c r="G79" s="7"/>
      <c r="H79" s="60"/>
      <c r="I79" s="60"/>
      <c r="J79" s="60"/>
      <c r="K79" s="60"/>
      <c r="L79" s="60"/>
      <c r="M79" s="11">
        <f t="shared" si="7"/>
        <v>0</v>
      </c>
      <c r="N79" s="51" t="e">
        <f t="shared" si="8"/>
        <v>#DIV/0!</v>
      </c>
      <c r="O79" s="80">
        <f t="shared" si="9"/>
        <v>-1589</v>
      </c>
      <c r="P79" s="59" t="e">
        <f t="shared" si="10"/>
        <v>#DIV/0!</v>
      </c>
    </row>
    <row r="80" spans="1:16" ht="15.75" outlineLevel="1">
      <c r="A80" s="1">
        <v>77</v>
      </c>
      <c r="B80" s="72" t="s">
        <v>117</v>
      </c>
      <c r="C80" s="118" t="s">
        <v>6</v>
      </c>
      <c r="D80" s="211">
        <v>30</v>
      </c>
      <c r="E80" s="7"/>
      <c r="F80" s="7"/>
      <c r="G80" s="7"/>
      <c r="H80" s="60"/>
      <c r="I80" s="60"/>
      <c r="J80" s="60"/>
      <c r="K80" s="60"/>
      <c r="L80" s="60"/>
      <c r="M80" s="11">
        <f t="shared" si="7"/>
        <v>0</v>
      </c>
      <c r="N80" s="51" t="e">
        <f t="shared" si="8"/>
        <v>#DIV/0!</v>
      </c>
      <c r="O80" s="80">
        <f t="shared" si="9"/>
        <v>-1589</v>
      </c>
      <c r="P80" s="59" t="e">
        <f t="shared" si="10"/>
        <v>#DIV/0!</v>
      </c>
    </row>
    <row r="81" spans="1:16" ht="15.75" outlineLevel="1">
      <c r="A81" s="1">
        <v>78</v>
      </c>
      <c r="B81" s="72" t="s">
        <v>119</v>
      </c>
      <c r="C81" s="118" t="s">
        <v>6</v>
      </c>
      <c r="D81" s="211">
        <v>27</v>
      </c>
      <c r="E81" s="7"/>
      <c r="F81" s="7"/>
      <c r="G81" s="7"/>
      <c r="H81" s="60"/>
      <c r="I81" s="60"/>
      <c r="J81" s="60"/>
      <c r="K81" s="60"/>
      <c r="L81" s="60"/>
      <c r="M81" s="11">
        <f t="shared" si="7"/>
        <v>0</v>
      </c>
      <c r="N81" s="51" t="e">
        <f t="shared" si="8"/>
        <v>#DIV/0!</v>
      </c>
      <c r="O81" s="80">
        <f t="shared" si="9"/>
        <v>-1589</v>
      </c>
      <c r="P81" s="59" t="e">
        <f t="shared" si="10"/>
        <v>#DIV/0!</v>
      </c>
    </row>
    <row r="82" spans="1:16" ht="15.75" outlineLevel="1">
      <c r="A82" s="1">
        <v>79</v>
      </c>
      <c r="B82" s="100" t="s">
        <v>121</v>
      </c>
      <c r="C82" s="118" t="s">
        <v>5</v>
      </c>
      <c r="D82" s="211">
        <v>12</v>
      </c>
      <c r="E82" s="60"/>
      <c r="F82" s="7"/>
      <c r="G82" s="7"/>
      <c r="H82" s="60"/>
      <c r="I82" s="60"/>
      <c r="J82" s="60"/>
      <c r="K82" s="60"/>
      <c r="L82" s="60"/>
      <c r="M82" s="11">
        <f t="shared" ref="M82:M99" si="11">SUM(E82:L82)+COUNT(E82:L82)*D82</f>
        <v>0</v>
      </c>
      <c r="N82" s="51" t="e">
        <f t="shared" si="8"/>
        <v>#DIV/0!</v>
      </c>
      <c r="O82" s="80">
        <f t="shared" si="9"/>
        <v>-1589</v>
      </c>
      <c r="P82" s="59" t="e">
        <f t="shared" si="10"/>
        <v>#DIV/0!</v>
      </c>
    </row>
    <row r="83" spans="1:16" ht="15.75" outlineLevel="1">
      <c r="A83" s="1">
        <v>80</v>
      </c>
      <c r="B83" s="72" t="s">
        <v>122</v>
      </c>
      <c r="C83" s="118" t="s">
        <v>147</v>
      </c>
      <c r="D83" s="211">
        <v>9</v>
      </c>
      <c r="E83" s="60"/>
      <c r="F83" s="7"/>
      <c r="G83" s="7"/>
      <c r="H83" s="60"/>
      <c r="I83" s="60"/>
      <c r="J83" s="60"/>
      <c r="K83" s="60"/>
      <c r="L83" s="60"/>
      <c r="M83" s="11">
        <f t="shared" si="11"/>
        <v>0</v>
      </c>
      <c r="N83" s="51" t="e">
        <f t="shared" si="8"/>
        <v>#DIV/0!</v>
      </c>
      <c r="O83" s="80">
        <f t="shared" si="9"/>
        <v>-1589</v>
      </c>
      <c r="P83" s="59" t="e">
        <f t="shared" si="10"/>
        <v>#DIV/0!</v>
      </c>
    </row>
    <row r="84" spans="1:16" ht="15.75" outlineLevel="1">
      <c r="A84" s="1">
        <v>81</v>
      </c>
      <c r="B84" s="103" t="s">
        <v>123</v>
      </c>
      <c r="C84" s="118" t="s">
        <v>147</v>
      </c>
      <c r="D84" s="211">
        <v>22</v>
      </c>
      <c r="E84" s="60"/>
      <c r="F84" s="7"/>
      <c r="G84" s="7"/>
      <c r="H84" s="60"/>
      <c r="I84" s="60"/>
      <c r="J84" s="60"/>
      <c r="K84" s="60"/>
      <c r="L84" s="60"/>
      <c r="M84" s="11">
        <f t="shared" si="11"/>
        <v>0</v>
      </c>
      <c r="N84" s="51" t="e">
        <f t="shared" si="8"/>
        <v>#DIV/0!</v>
      </c>
      <c r="O84" s="80">
        <f t="shared" si="9"/>
        <v>-1589</v>
      </c>
      <c r="P84" s="59" t="e">
        <f t="shared" si="10"/>
        <v>#DIV/0!</v>
      </c>
    </row>
    <row r="85" spans="1:16" ht="15.75" outlineLevel="1">
      <c r="A85" s="1">
        <v>82</v>
      </c>
      <c r="B85" s="100" t="s">
        <v>10</v>
      </c>
      <c r="C85" s="118" t="s">
        <v>8</v>
      </c>
      <c r="D85" s="211">
        <v>8</v>
      </c>
      <c r="E85" s="7"/>
      <c r="F85" s="7"/>
      <c r="G85" s="7"/>
      <c r="H85" s="60"/>
      <c r="I85" s="60"/>
      <c r="J85" s="60"/>
      <c r="K85" s="60"/>
      <c r="L85" s="60"/>
      <c r="M85" s="11">
        <f t="shared" si="11"/>
        <v>0</v>
      </c>
      <c r="N85" s="51" t="e">
        <f t="shared" si="8"/>
        <v>#DIV/0!</v>
      </c>
      <c r="O85" s="80">
        <f t="shared" si="9"/>
        <v>-1589</v>
      </c>
      <c r="P85" s="59" t="e">
        <f t="shared" si="10"/>
        <v>#DIV/0!</v>
      </c>
    </row>
    <row r="86" spans="1:16" ht="15.75" outlineLevel="1">
      <c r="A86" s="1">
        <v>83</v>
      </c>
      <c r="B86" s="72" t="s">
        <v>124</v>
      </c>
      <c r="C86" s="118" t="s">
        <v>6</v>
      </c>
      <c r="D86" s="211">
        <v>38</v>
      </c>
      <c r="E86" s="60"/>
      <c r="F86" s="7"/>
      <c r="G86" s="7"/>
      <c r="H86" s="60"/>
      <c r="I86" s="60"/>
      <c r="J86" s="60"/>
      <c r="K86" s="60"/>
      <c r="L86" s="60"/>
      <c r="M86" s="11">
        <f t="shared" si="11"/>
        <v>0</v>
      </c>
      <c r="N86" s="51" t="e">
        <f t="shared" si="8"/>
        <v>#DIV/0!</v>
      </c>
      <c r="O86" s="80">
        <f t="shared" si="9"/>
        <v>-1589</v>
      </c>
      <c r="P86" s="59" t="e">
        <f t="shared" si="10"/>
        <v>#DIV/0!</v>
      </c>
    </row>
    <row r="87" spans="1:16" ht="15.75" outlineLevel="1">
      <c r="A87" s="1">
        <v>84</v>
      </c>
      <c r="B87" s="72" t="s">
        <v>20</v>
      </c>
      <c r="C87" s="118" t="s">
        <v>6</v>
      </c>
      <c r="D87" s="211">
        <v>10</v>
      </c>
      <c r="E87" s="60"/>
      <c r="F87" s="7"/>
      <c r="G87" s="7"/>
      <c r="H87" s="60"/>
      <c r="I87" s="60"/>
      <c r="J87" s="60"/>
      <c r="K87" s="60"/>
      <c r="L87" s="60"/>
      <c r="M87" s="11">
        <f t="shared" si="11"/>
        <v>0</v>
      </c>
      <c r="N87" s="51" t="e">
        <f t="shared" si="8"/>
        <v>#DIV/0!</v>
      </c>
      <c r="O87" s="80">
        <f t="shared" si="9"/>
        <v>-1589</v>
      </c>
      <c r="P87" s="59" t="e">
        <f t="shared" si="10"/>
        <v>#DIV/0!</v>
      </c>
    </row>
    <row r="88" spans="1:16" ht="15.75" outlineLevel="1">
      <c r="A88" s="1">
        <v>85</v>
      </c>
      <c r="B88" s="72" t="s">
        <v>65</v>
      </c>
      <c r="C88" s="117" t="s">
        <v>6</v>
      </c>
      <c r="D88" s="211">
        <v>31</v>
      </c>
      <c r="E88" s="60"/>
      <c r="F88" s="7"/>
      <c r="G88" s="7"/>
      <c r="H88" s="60"/>
      <c r="I88" s="60"/>
      <c r="J88" s="60"/>
      <c r="K88" s="60"/>
      <c r="L88" s="60"/>
      <c r="M88" s="11">
        <f t="shared" si="11"/>
        <v>0</v>
      </c>
      <c r="N88" s="51" t="e">
        <f t="shared" si="8"/>
        <v>#DIV/0!</v>
      </c>
      <c r="O88" s="80">
        <f t="shared" si="9"/>
        <v>-1589</v>
      </c>
      <c r="P88" s="59" t="e">
        <f t="shared" si="10"/>
        <v>#DIV/0!</v>
      </c>
    </row>
    <row r="89" spans="1:16" ht="15.75" outlineLevel="1">
      <c r="A89" s="1">
        <v>86</v>
      </c>
      <c r="B89" s="78" t="s">
        <v>22</v>
      </c>
      <c r="C89" s="118" t="s">
        <v>8</v>
      </c>
      <c r="D89" s="211">
        <v>12</v>
      </c>
      <c r="E89" s="7"/>
      <c r="F89" s="7"/>
      <c r="G89" s="7"/>
      <c r="H89" s="60"/>
      <c r="I89" s="60"/>
      <c r="J89" s="60"/>
      <c r="K89" s="60"/>
      <c r="L89" s="60"/>
      <c r="M89" s="11">
        <f t="shared" si="11"/>
        <v>0</v>
      </c>
      <c r="N89" s="51" t="e">
        <f t="shared" si="8"/>
        <v>#DIV/0!</v>
      </c>
      <c r="O89" s="80">
        <f t="shared" si="9"/>
        <v>-1589</v>
      </c>
      <c r="P89" s="59" t="e">
        <f t="shared" si="10"/>
        <v>#DIV/0!</v>
      </c>
    </row>
    <row r="90" spans="1:16" ht="15.75" outlineLevel="1">
      <c r="A90" s="1">
        <v>87</v>
      </c>
      <c r="B90" s="99" t="s">
        <v>126</v>
      </c>
      <c r="C90" s="118" t="s">
        <v>6</v>
      </c>
      <c r="D90" s="211">
        <v>23</v>
      </c>
      <c r="E90" s="7"/>
      <c r="F90" s="7"/>
      <c r="G90" s="7"/>
      <c r="H90" s="60"/>
      <c r="I90" s="60"/>
      <c r="J90" s="60"/>
      <c r="K90" s="60"/>
      <c r="L90" s="60"/>
      <c r="M90" s="11">
        <f t="shared" si="11"/>
        <v>0</v>
      </c>
      <c r="N90" s="51" t="e">
        <f t="shared" si="8"/>
        <v>#DIV/0!</v>
      </c>
      <c r="O90" s="80">
        <f t="shared" si="9"/>
        <v>-1589</v>
      </c>
      <c r="P90" s="59" t="e">
        <f t="shared" si="10"/>
        <v>#DIV/0!</v>
      </c>
    </row>
    <row r="91" spans="1:16" ht="15.75" outlineLevel="1">
      <c r="A91" s="1">
        <v>88</v>
      </c>
      <c r="B91" s="104" t="s">
        <v>68</v>
      </c>
      <c r="C91" s="118" t="s">
        <v>5</v>
      </c>
      <c r="D91" s="211">
        <v>24</v>
      </c>
      <c r="E91" s="7"/>
      <c r="F91" s="7"/>
      <c r="G91" s="7"/>
      <c r="H91" s="60"/>
      <c r="I91" s="60"/>
      <c r="J91" s="60"/>
      <c r="K91" s="60"/>
      <c r="L91" s="60"/>
      <c r="M91" s="11">
        <f t="shared" si="11"/>
        <v>0</v>
      </c>
      <c r="N91" s="51" t="e">
        <f t="shared" si="8"/>
        <v>#DIV/0!</v>
      </c>
      <c r="O91" s="80">
        <f t="shared" si="9"/>
        <v>-1589</v>
      </c>
      <c r="P91" s="59" t="e">
        <f t="shared" si="10"/>
        <v>#DIV/0!</v>
      </c>
    </row>
    <row r="92" spans="1:16" ht="15.75" outlineLevel="1">
      <c r="A92" s="1">
        <v>89</v>
      </c>
      <c r="B92" s="103" t="s">
        <v>71</v>
      </c>
      <c r="C92" s="118" t="s">
        <v>6</v>
      </c>
      <c r="D92" s="211">
        <v>31</v>
      </c>
      <c r="E92" s="60"/>
      <c r="F92" s="7"/>
      <c r="G92" s="7"/>
      <c r="H92" s="60"/>
      <c r="I92" s="60"/>
      <c r="J92" s="60"/>
      <c r="K92" s="60"/>
      <c r="L92" s="60"/>
      <c r="M92" s="11">
        <f t="shared" si="11"/>
        <v>0</v>
      </c>
      <c r="N92" s="51" t="e">
        <f t="shared" si="8"/>
        <v>#DIV/0!</v>
      </c>
      <c r="O92" s="80">
        <f t="shared" si="9"/>
        <v>-1589</v>
      </c>
      <c r="P92" s="59" t="e">
        <f t="shared" si="10"/>
        <v>#DIV/0!</v>
      </c>
    </row>
    <row r="93" spans="1:16" ht="15.75" outlineLevel="1">
      <c r="A93" s="1">
        <v>90</v>
      </c>
      <c r="B93" s="72" t="s">
        <v>18</v>
      </c>
      <c r="C93" s="118" t="s">
        <v>11</v>
      </c>
      <c r="D93" s="211">
        <v>7</v>
      </c>
      <c r="E93" s="7"/>
      <c r="F93" s="7"/>
      <c r="G93" s="7"/>
      <c r="H93" s="60"/>
      <c r="I93" s="60"/>
      <c r="J93" s="60"/>
      <c r="K93" s="60"/>
      <c r="L93" s="60"/>
      <c r="M93" s="11">
        <f t="shared" si="11"/>
        <v>0</v>
      </c>
      <c r="N93" s="51" t="e">
        <f t="shared" si="8"/>
        <v>#DIV/0!</v>
      </c>
      <c r="O93" s="80">
        <f t="shared" si="9"/>
        <v>-1589</v>
      </c>
      <c r="P93" s="59" t="e">
        <f t="shared" si="10"/>
        <v>#DIV/0!</v>
      </c>
    </row>
    <row r="94" spans="1:16" ht="15.75" outlineLevel="1">
      <c r="A94" s="1">
        <v>91</v>
      </c>
      <c r="B94" s="72" t="s">
        <v>127</v>
      </c>
      <c r="C94" s="118" t="s">
        <v>6</v>
      </c>
      <c r="D94" s="211">
        <v>21</v>
      </c>
      <c r="E94" s="7"/>
      <c r="F94" s="60"/>
      <c r="G94" s="60"/>
      <c r="H94" s="60"/>
      <c r="I94" s="60"/>
      <c r="J94" s="60"/>
      <c r="K94" s="60"/>
      <c r="L94" s="60"/>
      <c r="M94" s="11">
        <f t="shared" si="11"/>
        <v>0</v>
      </c>
      <c r="N94" s="51" t="e">
        <f t="shared" si="8"/>
        <v>#DIV/0!</v>
      </c>
      <c r="O94" s="80">
        <f t="shared" si="9"/>
        <v>-1589</v>
      </c>
      <c r="P94" s="59" t="e">
        <f t="shared" si="10"/>
        <v>#DIV/0!</v>
      </c>
    </row>
    <row r="95" spans="1:16" ht="15.75" outlineLevel="1">
      <c r="A95" s="1">
        <v>92</v>
      </c>
      <c r="B95" s="76" t="s">
        <v>23</v>
      </c>
      <c r="C95" s="118" t="s">
        <v>6</v>
      </c>
      <c r="D95" s="211">
        <v>31</v>
      </c>
      <c r="E95" s="7"/>
      <c r="F95" s="60"/>
      <c r="G95" s="60"/>
      <c r="H95" s="60"/>
      <c r="I95" s="60"/>
      <c r="J95" s="60"/>
      <c r="K95" s="60"/>
      <c r="L95" s="60"/>
      <c r="M95" s="11">
        <f t="shared" si="11"/>
        <v>0</v>
      </c>
      <c r="N95" s="51" t="e">
        <f t="shared" si="8"/>
        <v>#DIV/0!</v>
      </c>
      <c r="O95" s="80">
        <f t="shared" si="9"/>
        <v>-1589</v>
      </c>
      <c r="P95" s="59" t="e">
        <f t="shared" si="10"/>
        <v>#DIV/0!</v>
      </c>
    </row>
    <row r="96" spans="1:16" ht="15.75" outlineLevel="1">
      <c r="A96" s="1">
        <v>93</v>
      </c>
      <c r="B96" s="87" t="s">
        <v>132</v>
      </c>
      <c r="C96" s="91" t="s">
        <v>6</v>
      </c>
      <c r="D96" s="211">
        <v>26</v>
      </c>
      <c r="E96" s="7"/>
      <c r="F96" s="7"/>
      <c r="G96" s="7"/>
      <c r="H96" s="60"/>
      <c r="I96" s="60"/>
      <c r="J96" s="60"/>
      <c r="K96" s="60"/>
      <c r="L96" s="60"/>
      <c r="M96" s="11">
        <f t="shared" si="11"/>
        <v>0</v>
      </c>
      <c r="N96" s="51" t="e">
        <f t="shared" si="8"/>
        <v>#DIV/0!</v>
      </c>
      <c r="O96" s="80">
        <f t="shared" si="9"/>
        <v>-1589</v>
      </c>
      <c r="P96" s="59" t="e">
        <f t="shared" si="10"/>
        <v>#DIV/0!</v>
      </c>
    </row>
    <row r="97" spans="1:16" ht="15.75" outlineLevel="1">
      <c r="A97" s="1">
        <v>94</v>
      </c>
      <c r="B97" s="55" t="s">
        <v>133</v>
      </c>
      <c r="C97" s="91" t="s">
        <v>78</v>
      </c>
      <c r="D97" s="214">
        <v>1</v>
      </c>
      <c r="E97" s="7"/>
      <c r="F97" s="7"/>
      <c r="G97" s="7"/>
      <c r="H97" s="60"/>
      <c r="I97" s="60"/>
      <c r="J97" s="60"/>
      <c r="K97" s="60"/>
      <c r="L97" s="60"/>
      <c r="M97" s="11">
        <f t="shared" si="11"/>
        <v>0</v>
      </c>
      <c r="N97" s="51" t="e">
        <f t="shared" si="8"/>
        <v>#DIV/0!</v>
      </c>
      <c r="O97" s="80">
        <f t="shared" si="9"/>
        <v>-1589</v>
      </c>
      <c r="P97" s="59" t="e">
        <f t="shared" si="10"/>
        <v>#DIV/0!</v>
      </c>
    </row>
    <row r="98" spans="1:16" ht="15.75" outlineLevel="1">
      <c r="A98" s="1">
        <v>95</v>
      </c>
      <c r="B98" s="55" t="s">
        <v>25</v>
      </c>
      <c r="C98" s="91" t="s">
        <v>6</v>
      </c>
      <c r="D98" s="214">
        <v>22</v>
      </c>
      <c r="E98" s="7"/>
      <c r="F98" s="7"/>
      <c r="G98" s="7"/>
      <c r="H98" s="60"/>
      <c r="I98" s="60"/>
      <c r="J98" s="60"/>
      <c r="K98" s="60"/>
      <c r="L98" s="60"/>
      <c r="M98" s="11">
        <f t="shared" si="11"/>
        <v>0</v>
      </c>
      <c r="N98" s="51" t="e">
        <f t="shared" si="8"/>
        <v>#DIV/0!</v>
      </c>
      <c r="O98" s="80">
        <f t="shared" si="9"/>
        <v>-1589</v>
      </c>
      <c r="P98" s="59" t="e">
        <f t="shared" si="10"/>
        <v>#DIV/0!</v>
      </c>
    </row>
    <row r="99" spans="1:16" ht="15.75" outlineLevel="1">
      <c r="A99" s="1">
        <v>96</v>
      </c>
      <c r="B99" s="154" t="s">
        <v>136</v>
      </c>
      <c r="C99" s="91" t="s">
        <v>5</v>
      </c>
      <c r="D99" s="214">
        <v>14</v>
      </c>
      <c r="E99" s="7"/>
      <c r="F99" s="7"/>
      <c r="G99" s="7"/>
      <c r="H99" s="60"/>
      <c r="I99" s="60"/>
      <c r="J99" s="60"/>
      <c r="K99" s="60"/>
      <c r="L99" s="60"/>
      <c r="M99" s="11">
        <f t="shared" si="11"/>
        <v>0</v>
      </c>
      <c r="N99" s="51" t="e">
        <f t="shared" si="8"/>
        <v>#DIV/0!</v>
      </c>
      <c r="O99" s="80">
        <f t="shared" si="9"/>
        <v>-1589</v>
      </c>
      <c r="P99" s="59" t="e">
        <f t="shared" si="10"/>
        <v>#DIV/0!</v>
      </c>
    </row>
    <row r="100" spans="1:16" ht="15.75" outlineLevel="1">
      <c r="A100" s="1">
        <v>97</v>
      </c>
      <c r="B100" s="106" t="s">
        <v>75</v>
      </c>
      <c r="C100" s="91" t="s">
        <v>77</v>
      </c>
      <c r="D100" s="214">
        <v>16</v>
      </c>
      <c r="E100" s="7"/>
      <c r="F100" s="7"/>
      <c r="G100" s="7"/>
      <c r="H100" s="60"/>
      <c r="I100" s="60"/>
      <c r="J100" s="60"/>
      <c r="K100" s="60"/>
      <c r="L100" s="60"/>
      <c r="M100" s="11">
        <f t="shared" ref="M100:M106" si="12">SUM(E100:L100)+COUNT(E100:L100)*D100</f>
        <v>0</v>
      </c>
      <c r="N100" s="51" t="e">
        <f t="shared" si="8"/>
        <v>#DIV/0!</v>
      </c>
      <c r="O100" s="80">
        <f t="shared" si="9"/>
        <v>-1589</v>
      </c>
      <c r="P100" s="59" t="e">
        <f t="shared" si="10"/>
        <v>#DIV/0!</v>
      </c>
    </row>
    <row r="101" spans="1:16" ht="15.75" outlineLevel="1">
      <c r="A101" s="1">
        <v>98</v>
      </c>
      <c r="B101" s="55" t="s">
        <v>137</v>
      </c>
      <c r="C101" s="91" t="s">
        <v>6</v>
      </c>
      <c r="D101" s="214">
        <v>30</v>
      </c>
      <c r="E101" s="7"/>
      <c r="F101" s="7"/>
      <c r="G101" s="7"/>
      <c r="H101" s="60"/>
      <c r="I101" s="60"/>
      <c r="J101" s="60"/>
      <c r="K101" s="60"/>
      <c r="L101" s="60"/>
      <c r="M101" s="11">
        <f t="shared" si="12"/>
        <v>0</v>
      </c>
      <c r="N101" s="51" t="e">
        <f t="shared" si="8"/>
        <v>#DIV/0!</v>
      </c>
      <c r="O101" s="80">
        <f t="shared" si="9"/>
        <v>-1589</v>
      </c>
      <c r="P101" s="59" t="e">
        <f t="shared" si="10"/>
        <v>#DIV/0!</v>
      </c>
    </row>
    <row r="102" spans="1:16" ht="15.75" outlineLevel="1">
      <c r="A102" s="1">
        <v>99</v>
      </c>
      <c r="B102" s="92" t="s">
        <v>138</v>
      </c>
      <c r="C102" s="91" t="s">
        <v>6</v>
      </c>
      <c r="D102" s="214">
        <v>50</v>
      </c>
      <c r="E102" s="7"/>
      <c r="F102" s="7"/>
      <c r="G102" s="7"/>
      <c r="H102" s="60"/>
      <c r="I102" s="60"/>
      <c r="J102" s="60"/>
      <c r="K102" s="60"/>
      <c r="L102" s="60"/>
      <c r="M102" s="11">
        <f t="shared" si="12"/>
        <v>0</v>
      </c>
      <c r="N102" s="51" t="e">
        <f t="shared" si="8"/>
        <v>#DIV/0!</v>
      </c>
      <c r="O102" s="80">
        <f t="shared" si="9"/>
        <v>-1589</v>
      </c>
      <c r="P102" s="59" t="e">
        <f t="shared" si="10"/>
        <v>#DIV/0!</v>
      </c>
    </row>
    <row r="103" spans="1:16" ht="15.75" outlineLevel="1">
      <c r="A103" s="1">
        <v>100</v>
      </c>
      <c r="B103" s="94" t="s">
        <v>139</v>
      </c>
      <c r="C103" s="8" t="s">
        <v>6</v>
      </c>
      <c r="D103" s="211">
        <v>50</v>
      </c>
      <c r="E103" s="7"/>
      <c r="F103" s="7"/>
      <c r="G103" s="7"/>
      <c r="H103" s="60"/>
      <c r="I103" s="60"/>
      <c r="J103" s="60"/>
      <c r="K103" s="60"/>
      <c r="L103" s="60"/>
      <c r="M103" s="11">
        <f t="shared" si="12"/>
        <v>0</v>
      </c>
      <c r="N103" s="51" t="e">
        <f t="shared" si="8"/>
        <v>#DIV/0!</v>
      </c>
      <c r="O103" s="80">
        <f t="shared" si="9"/>
        <v>-1589</v>
      </c>
      <c r="P103" s="59" t="e">
        <f t="shared" si="10"/>
        <v>#DIV/0!</v>
      </c>
    </row>
    <row r="104" spans="1:16" ht="15.75" outlineLevel="1">
      <c r="A104" s="1">
        <v>101</v>
      </c>
      <c r="B104" s="100" t="s">
        <v>141</v>
      </c>
      <c r="C104" s="116" t="s">
        <v>6</v>
      </c>
      <c r="D104" s="211">
        <v>26</v>
      </c>
      <c r="E104" s="7"/>
      <c r="F104" s="7"/>
      <c r="G104" s="7"/>
      <c r="H104" s="60"/>
      <c r="I104" s="60"/>
      <c r="J104" s="60"/>
      <c r="K104" s="60"/>
      <c r="L104" s="60"/>
      <c r="M104" s="11">
        <f t="shared" si="12"/>
        <v>0</v>
      </c>
      <c r="N104" s="51" t="e">
        <f t="shared" si="8"/>
        <v>#DIV/0!</v>
      </c>
      <c r="O104" s="80">
        <f t="shared" si="9"/>
        <v>-1589</v>
      </c>
      <c r="P104" s="59" t="e">
        <f t="shared" si="10"/>
        <v>#DIV/0!</v>
      </c>
    </row>
    <row r="105" spans="1:16" ht="15.75" outlineLevel="1">
      <c r="A105" s="1">
        <v>102</v>
      </c>
      <c r="B105" s="124" t="s">
        <v>145</v>
      </c>
      <c r="C105" s="91" t="s">
        <v>148</v>
      </c>
      <c r="D105" s="214">
        <v>25</v>
      </c>
      <c r="E105" s="7"/>
      <c r="F105" s="136"/>
      <c r="G105" s="136"/>
      <c r="H105" s="136"/>
      <c r="I105" s="136"/>
      <c r="J105" s="136"/>
      <c r="K105" s="136"/>
      <c r="L105" s="136"/>
      <c r="M105" s="11">
        <f t="shared" si="12"/>
        <v>0</v>
      </c>
      <c r="N105" s="51" t="e">
        <f t="shared" si="8"/>
        <v>#DIV/0!</v>
      </c>
      <c r="O105" s="80">
        <f t="shared" si="9"/>
        <v>-1589</v>
      </c>
      <c r="P105" s="59" t="e">
        <f t="shared" si="10"/>
        <v>#DIV/0!</v>
      </c>
    </row>
    <row r="106" spans="1:16" ht="15.75" outlineLevel="1">
      <c r="A106" s="1">
        <v>103</v>
      </c>
      <c r="B106" s="119" t="s">
        <v>93</v>
      </c>
      <c r="C106" s="91" t="s">
        <v>77</v>
      </c>
      <c r="D106" s="214">
        <v>14</v>
      </c>
      <c r="E106" s="60"/>
      <c r="F106" s="136"/>
      <c r="G106" s="136"/>
      <c r="H106" s="136"/>
      <c r="I106" s="136"/>
      <c r="J106" s="136"/>
      <c r="K106" s="136"/>
      <c r="L106" s="136"/>
      <c r="M106" s="11">
        <f t="shared" si="12"/>
        <v>0</v>
      </c>
      <c r="N106" s="51" t="e">
        <f t="shared" si="8"/>
        <v>#DIV/0!</v>
      </c>
      <c r="O106" s="80">
        <f t="shared" si="9"/>
        <v>-1589</v>
      </c>
      <c r="P106" s="59" t="e">
        <f t="shared" si="10"/>
        <v>#DIV/0!</v>
      </c>
    </row>
    <row r="107" spans="1:16" ht="15.75">
      <c r="A107" s="2"/>
      <c r="B107" s="2"/>
      <c r="C107" s="9"/>
      <c r="D107" s="215"/>
      <c r="E107" s="138">
        <f t="shared" ref="E107:L107" si="13">MAX(E4:E106)</f>
        <v>227</v>
      </c>
      <c r="F107" s="138">
        <f t="shared" si="13"/>
        <v>236</v>
      </c>
      <c r="G107" s="138">
        <f t="shared" si="13"/>
        <v>245</v>
      </c>
      <c r="H107" s="138">
        <f t="shared" si="13"/>
        <v>256</v>
      </c>
      <c r="I107" s="138">
        <f t="shared" si="13"/>
        <v>236</v>
      </c>
      <c r="J107" s="138">
        <f t="shared" si="13"/>
        <v>228</v>
      </c>
      <c r="K107" s="138">
        <f t="shared" si="13"/>
        <v>223</v>
      </c>
      <c r="L107" s="138">
        <f t="shared" si="13"/>
        <v>259</v>
      </c>
      <c r="M107" s="2"/>
      <c r="N107" s="2"/>
      <c r="O107" s="2"/>
    </row>
  </sheetData>
  <sortState ref="B4:M35">
    <sortCondition descending="1" ref="M4:M35"/>
  </sortState>
  <mergeCells count="10">
    <mergeCell ref="P2:P3"/>
    <mergeCell ref="A1:O1"/>
    <mergeCell ref="A2:A3"/>
    <mergeCell ref="B2:B3"/>
    <mergeCell ref="C2:C3"/>
    <mergeCell ref="D2:D3"/>
    <mergeCell ref="E2:L2"/>
    <mergeCell ref="M2:M3"/>
    <mergeCell ref="N2:N3"/>
    <mergeCell ref="O2:O3"/>
  </mergeCells>
  <conditionalFormatting sqref="E4:L33">
    <cfRule type="cellIs" dxfId="19" priority="3" operator="greaterThan">
      <formula>200</formula>
    </cfRule>
    <cfRule type="cellIs" dxfId="18" priority="4" operator="equal">
      <formula>200</formula>
    </cfRule>
    <cfRule type="cellIs" dxfId="17" priority="5" operator="greaterThan">
      <formula>200</formula>
    </cfRule>
  </conditionalFormatting>
  <conditionalFormatting sqref="D4:L33 B30:C33 B23:C25 B27:C28 B16:C20 B4:C9 B11:C13">
    <cfRule type="cellIs" dxfId="16" priority="2" operator="greaterThan">
      <formula>200</formula>
    </cfRule>
  </conditionalFormatting>
  <conditionalFormatting sqref="E4:L105">
    <cfRule type="cellIs" dxfId="15" priority="1" operator="greaterThan">
      <formula>200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107"/>
  <sheetViews>
    <sheetView showGridLines="0" tabSelected="1" workbookViewId="0">
      <selection activeCell="S15" sqref="S15"/>
    </sheetView>
  </sheetViews>
  <sheetFormatPr defaultRowHeight="15" outlineLevelRow="2" outlineLevelCol="1"/>
  <cols>
    <col min="1" max="1" width="5.28515625" customWidth="1"/>
    <col min="2" max="2" width="26" customWidth="1"/>
    <col min="3" max="3" width="15.7109375" customWidth="1"/>
    <col min="4" max="4" width="7.42578125" style="216" customWidth="1" outlineLevel="1"/>
    <col min="5" max="5" width="5.7109375" style="2" customWidth="1" outlineLevel="1"/>
    <col min="6" max="12" width="5.7109375" customWidth="1" outlineLevel="1"/>
    <col min="13" max="13" width="7.5703125" customWidth="1"/>
    <col min="14" max="14" width="9.140625" customWidth="1" outlineLevel="1"/>
    <col min="15" max="15" width="7.5703125" customWidth="1" outlineLevel="1"/>
  </cols>
  <sheetData>
    <row r="1" spans="1:16" ht="15.75" customHeight="1">
      <c r="A1" s="280" t="s">
        <v>179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  <c r="L1" s="280"/>
      <c r="M1" s="280"/>
      <c r="N1" s="280"/>
      <c r="O1" s="280"/>
    </row>
    <row r="2" spans="1:16" ht="15" customHeight="1">
      <c r="A2" s="284" t="s">
        <v>16</v>
      </c>
      <c r="B2" s="277" t="s">
        <v>0</v>
      </c>
      <c r="C2" s="286" t="s">
        <v>1</v>
      </c>
      <c r="D2" s="288" t="s">
        <v>2</v>
      </c>
      <c r="E2" s="281" t="s">
        <v>3</v>
      </c>
      <c r="F2" s="282"/>
      <c r="G2" s="282"/>
      <c r="H2" s="282"/>
      <c r="I2" s="282"/>
      <c r="J2" s="282"/>
      <c r="K2" s="282"/>
      <c r="L2" s="283"/>
      <c r="M2" s="290" t="s">
        <v>170</v>
      </c>
      <c r="N2" s="275" t="s">
        <v>84</v>
      </c>
      <c r="O2" s="275" t="s">
        <v>80</v>
      </c>
      <c r="P2" s="275" t="s">
        <v>85</v>
      </c>
    </row>
    <row r="3" spans="1:16" ht="15" customHeight="1">
      <c r="A3" s="285"/>
      <c r="B3" s="278"/>
      <c r="C3" s="287"/>
      <c r="D3" s="289"/>
      <c r="E3" s="140">
        <v>1</v>
      </c>
      <c r="F3" s="140">
        <v>2</v>
      </c>
      <c r="G3" s="140">
        <v>3</v>
      </c>
      <c r="H3" s="137">
        <v>4</v>
      </c>
      <c r="I3" s="137">
        <v>5</v>
      </c>
      <c r="J3" s="137">
        <v>6</v>
      </c>
      <c r="K3" s="137">
        <v>7</v>
      </c>
      <c r="L3" s="137">
        <v>8</v>
      </c>
      <c r="M3" s="291"/>
      <c r="N3" s="276"/>
      <c r="O3" s="279"/>
      <c r="P3" s="276"/>
    </row>
    <row r="4" spans="1:16" ht="15.75">
      <c r="A4" s="56" t="s">
        <v>181</v>
      </c>
      <c r="B4" s="163" t="s">
        <v>153</v>
      </c>
      <c r="C4" s="12" t="s">
        <v>77</v>
      </c>
      <c r="D4" s="127">
        <v>0</v>
      </c>
      <c r="E4" s="7">
        <v>220</v>
      </c>
      <c r="F4" s="60">
        <v>247</v>
      </c>
      <c r="G4" s="60">
        <v>223</v>
      </c>
      <c r="H4" s="60">
        <v>294</v>
      </c>
      <c r="I4" s="60">
        <v>247</v>
      </c>
      <c r="J4" s="60">
        <v>265</v>
      </c>
      <c r="K4" s="60">
        <v>236</v>
      </c>
      <c r="L4" s="60">
        <v>235</v>
      </c>
      <c r="M4" s="11">
        <f t="shared" ref="M4:M33" si="0">SUM(E4:L4)+COUNT(E4:L4)*D4</f>
        <v>1967</v>
      </c>
      <c r="N4" s="51">
        <f t="shared" ref="N4:N33" si="1">M4/(COUNT(E4:L4))</f>
        <v>245.875</v>
      </c>
      <c r="O4" s="57">
        <f t="shared" ref="O4:O14" si="2">M4-$M$15</f>
        <v>347</v>
      </c>
      <c r="P4" s="59">
        <f t="shared" ref="P4:P14" si="3">AVERAGE(E4:L4)</f>
        <v>245.875</v>
      </c>
    </row>
    <row r="5" spans="1:16" ht="15.75">
      <c r="A5" s="56">
        <v>2</v>
      </c>
      <c r="B5" s="72" t="s">
        <v>73</v>
      </c>
      <c r="C5" s="118" t="s">
        <v>5</v>
      </c>
      <c r="D5" s="113">
        <v>5</v>
      </c>
      <c r="E5" s="7">
        <v>220</v>
      </c>
      <c r="F5" s="7">
        <v>216</v>
      </c>
      <c r="G5" s="7">
        <v>208</v>
      </c>
      <c r="H5" s="60">
        <v>232</v>
      </c>
      <c r="I5" s="60">
        <v>224</v>
      </c>
      <c r="J5" s="60">
        <v>207</v>
      </c>
      <c r="K5" s="60">
        <v>223</v>
      </c>
      <c r="L5" s="60">
        <v>204</v>
      </c>
      <c r="M5" s="11">
        <f t="shared" si="0"/>
        <v>1774</v>
      </c>
      <c r="N5" s="51">
        <f t="shared" si="1"/>
        <v>221.75</v>
      </c>
      <c r="O5" s="57">
        <f t="shared" si="2"/>
        <v>154</v>
      </c>
      <c r="P5" s="59">
        <f t="shared" si="3"/>
        <v>216.75</v>
      </c>
    </row>
    <row r="6" spans="1:16" ht="15.75">
      <c r="A6" s="56">
        <v>3</v>
      </c>
      <c r="B6" s="76" t="s">
        <v>130</v>
      </c>
      <c r="C6" s="152" t="s">
        <v>6</v>
      </c>
      <c r="D6" s="217">
        <v>28</v>
      </c>
      <c r="E6" s="226">
        <v>163</v>
      </c>
      <c r="F6" s="60">
        <v>165</v>
      </c>
      <c r="G6" s="60">
        <v>192</v>
      </c>
      <c r="H6" s="60">
        <v>183</v>
      </c>
      <c r="I6" s="60">
        <v>216</v>
      </c>
      <c r="J6" s="60">
        <v>166</v>
      </c>
      <c r="K6" s="60">
        <v>182</v>
      </c>
      <c r="L6" s="60">
        <v>216</v>
      </c>
      <c r="M6" s="11">
        <f t="shared" si="0"/>
        <v>1707</v>
      </c>
      <c r="N6" s="51">
        <f t="shared" si="1"/>
        <v>213.375</v>
      </c>
      <c r="O6" s="57">
        <f t="shared" si="2"/>
        <v>87</v>
      </c>
      <c r="P6" s="59">
        <f t="shared" si="3"/>
        <v>185.375</v>
      </c>
    </row>
    <row r="7" spans="1:16" ht="15.75">
      <c r="A7" s="56">
        <v>4</v>
      </c>
      <c r="B7" s="72" t="s">
        <v>19</v>
      </c>
      <c r="C7" s="118" t="s">
        <v>6</v>
      </c>
      <c r="D7" s="217">
        <v>17</v>
      </c>
      <c r="E7" s="226">
        <v>193</v>
      </c>
      <c r="F7" s="7">
        <v>190</v>
      </c>
      <c r="G7" s="7">
        <v>193</v>
      </c>
      <c r="H7" s="60">
        <v>246</v>
      </c>
      <c r="I7" s="60">
        <v>180</v>
      </c>
      <c r="J7" s="60">
        <v>173</v>
      </c>
      <c r="K7" s="60">
        <v>201</v>
      </c>
      <c r="L7" s="60">
        <v>185</v>
      </c>
      <c r="M7" s="11">
        <f t="shared" si="0"/>
        <v>1697</v>
      </c>
      <c r="N7" s="51">
        <f t="shared" si="1"/>
        <v>212.125</v>
      </c>
      <c r="O7" s="57">
        <f t="shared" si="2"/>
        <v>77</v>
      </c>
      <c r="P7" s="59">
        <f t="shared" si="3"/>
        <v>195.125</v>
      </c>
    </row>
    <row r="8" spans="1:16" ht="15.75">
      <c r="A8" s="56">
        <v>5</v>
      </c>
      <c r="B8" s="72" t="s">
        <v>118</v>
      </c>
      <c r="C8" s="118" t="s">
        <v>6</v>
      </c>
      <c r="D8" s="211">
        <v>10</v>
      </c>
      <c r="E8" s="7">
        <v>154</v>
      </c>
      <c r="F8" s="60">
        <v>189</v>
      </c>
      <c r="G8" s="60">
        <v>197</v>
      </c>
      <c r="H8" s="7">
        <v>233</v>
      </c>
      <c r="I8" s="36">
        <v>222</v>
      </c>
      <c r="J8" s="36">
        <v>205</v>
      </c>
      <c r="K8" s="36">
        <v>199</v>
      </c>
      <c r="L8" s="36">
        <v>194</v>
      </c>
      <c r="M8" s="11">
        <f t="shared" si="0"/>
        <v>1673</v>
      </c>
      <c r="N8" s="51">
        <f t="shared" si="1"/>
        <v>209.125</v>
      </c>
      <c r="O8" s="57">
        <f t="shared" si="2"/>
        <v>53</v>
      </c>
      <c r="P8" s="59">
        <f t="shared" si="3"/>
        <v>199.125</v>
      </c>
    </row>
    <row r="9" spans="1:16" ht="15.75">
      <c r="A9" s="56">
        <v>6</v>
      </c>
      <c r="B9" s="72" t="s">
        <v>63</v>
      </c>
      <c r="C9" s="116" t="s">
        <v>6</v>
      </c>
      <c r="D9" s="217">
        <v>14</v>
      </c>
      <c r="E9" s="7">
        <v>229</v>
      </c>
      <c r="F9" s="60">
        <v>205</v>
      </c>
      <c r="G9" s="60">
        <v>202</v>
      </c>
      <c r="H9" s="7">
        <v>170</v>
      </c>
      <c r="I9" s="36">
        <v>173</v>
      </c>
      <c r="J9" s="36">
        <v>216</v>
      </c>
      <c r="K9" s="36">
        <v>168</v>
      </c>
      <c r="L9" s="36">
        <v>189</v>
      </c>
      <c r="M9" s="11">
        <f t="shared" si="0"/>
        <v>1664</v>
      </c>
      <c r="N9" s="51">
        <f t="shared" si="1"/>
        <v>208</v>
      </c>
      <c r="O9" s="57">
        <f t="shared" si="2"/>
        <v>44</v>
      </c>
      <c r="P9" s="59">
        <f t="shared" si="3"/>
        <v>194</v>
      </c>
    </row>
    <row r="10" spans="1:16" ht="15.75">
      <c r="A10" s="56">
        <v>7</v>
      </c>
      <c r="B10" s="72" t="s">
        <v>129</v>
      </c>
      <c r="C10" s="118" t="s">
        <v>6</v>
      </c>
      <c r="D10" s="113">
        <v>15</v>
      </c>
      <c r="E10" s="7">
        <v>190</v>
      </c>
      <c r="F10" s="60">
        <v>220</v>
      </c>
      <c r="G10" s="60">
        <v>191</v>
      </c>
      <c r="H10" s="60">
        <v>214</v>
      </c>
      <c r="I10" s="60">
        <v>199</v>
      </c>
      <c r="J10" s="60">
        <v>186</v>
      </c>
      <c r="K10" s="60">
        <v>154</v>
      </c>
      <c r="L10" s="60">
        <v>189</v>
      </c>
      <c r="M10" s="11">
        <f t="shared" si="0"/>
        <v>1663</v>
      </c>
      <c r="N10" s="51">
        <f t="shared" si="1"/>
        <v>207.875</v>
      </c>
      <c r="O10" s="57">
        <f t="shared" si="2"/>
        <v>43</v>
      </c>
      <c r="P10" s="59">
        <f t="shared" si="3"/>
        <v>192.875</v>
      </c>
    </row>
    <row r="11" spans="1:16" ht="15.75">
      <c r="A11" s="56">
        <v>8</v>
      </c>
      <c r="B11" s="72" t="s">
        <v>12</v>
      </c>
      <c r="C11" s="118" t="s">
        <v>6</v>
      </c>
      <c r="D11" s="211">
        <v>15</v>
      </c>
      <c r="E11" s="7">
        <v>216</v>
      </c>
      <c r="F11" s="60">
        <v>213</v>
      </c>
      <c r="G11" s="60">
        <v>143</v>
      </c>
      <c r="H11" s="7">
        <v>225</v>
      </c>
      <c r="I11" s="36">
        <v>189</v>
      </c>
      <c r="J11" s="36">
        <v>170</v>
      </c>
      <c r="K11" s="36">
        <v>189</v>
      </c>
      <c r="L11" s="36">
        <v>197</v>
      </c>
      <c r="M11" s="11">
        <f t="shared" si="0"/>
        <v>1662</v>
      </c>
      <c r="N11" s="51">
        <f t="shared" si="1"/>
        <v>207.75</v>
      </c>
      <c r="O11" s="57">
        <f t="shared" si="2"/>
        <v>42</v>
      </c>
      <c r="P11" s="59">
        <f t="shared" si="3"/>
        <v>192.75</v>
      </c>
    </row>
    <row r="12" spans="1:16" ht="15.75">
      <c r="A12" s="56">
        <v>9</v>
      </c>
      <c r="B12" s="76" t="s">
        <v>27</v>
      </c>
      <c r="C12" s="118" t="s">
        <v>5</v>
      </c>
      <c r="D12" s="211">
        <v>42</v>
      </c>
      <c r="E12" s="7">
        <v>157</v>
      </c>
      <c r="F12" s="60">
        <v>110</v>
      </c>
      <c r="G12" s="60">
        <v>199</v>
      </c>
      <c r="H12" s="60">
        <v>196</v>
      </c>
      <c r="I12" s="60">
        <v>196</v>
      </c>
      <c r="J12" s="60">
        <v>146</v>
      </c>
      <c r="K12" s="60">
        <v>134</v>
      </c>
      <c r="L12" s="60">
        <v>170</v>
      </c>
      <c r="M12" s="11">
        <f t="shared" si="0"/>
        <v>1644</v>
      </c>
      <c r="N12" s="51">
        <f t="shared" si="1"/>
        <v>205.5</v>
      </c>
      <c r="O12" s="57">
        <f t="shared" si="2"/>
        <v>24</v>
      </c>
      <c r="P12" s="59">
        <f t="shared" si="3"/>
        <v>163.5</v>
      </c>
    </row>
    <row r="13" spans="1:16" ht="15.75">
      <c r="A13" s="56">
        <v>10</v>
      </c>
      <c r="B13" s="72" t="s">
        <v>17</v>
      </c>
      <c r="C13" s="118" t="s">
        <v>6</v>
      </c>
      <c r="D13" s="113">
        <v>8</v>
      </c>
      <c r="E13" s="1">
        <v>192</v>
      </c>
      <c r="F13" s="7">
        <v>215</v>
      </c>
      <c r="G13" s="7">
        <v>181</v>
      </c>
      <c r="H13" s="60">
        <v>195</v>
      </c>
      <c r="I13" s="60">
        <v>171</v>
      </c>
      <c r="J13" s="60">
        <v>210</v>
      </c>
      <c r="K13" s="60">
        <v>206</v>
      </c>
      <c r="L13" s="60">
        <v>202</v>
      </c>
      <c r="M13" s="11">
        <f t="shared" si="0"/>
        <v>1636</v>
      </c>
      <c r="N13" s="51">
        <f t="shared" si="1"/>
        <v>204.5</v>
      </c>
      <c r="O13" s="57">
        <f t="shared" si="2"/>
        <v>16</v>
      </c>
      <c r="P13" s="59">
        <f t="shared" si="3"/>
        <v>196.5</v>
      </c>
    </row>
    <row r="14" spans="1:16" ht="15.75">
      <c r="A14" s="56">
        <v>11</v>
      </c>
      <c r="B14" s="132" t="s">
        <v>165</v>
      </c>
      <c r="C14" s="126" t="s">
        <v>77</v>
      </c>
      <c r="D14" s="212">
        <v>30</v>
      </c>
      <c r="E14" s="226">
        <v>178</v>
      </c>
      <c r="F14" s="7">
        <v>193</v>
      </c>
      <c r="G14" s="7">
        <v>160</v>
      </c>
      <c r="H14" s="60">
        <v>148</v>
      </c>
      <c r="I14" s="60">
        <v>178</v>
      </c>
      <c r="J14" s="60">
        <v>200</v>
      </c>
      <c r="K14" s="60">
        <v>187</v>
      </c>
      <c r="L14" s="60">
        <v>151</v>
      </c>
      <c r="M14" s="11">
        <f t="shared" si="0"/>
        <v>1635</v>
      </c>
      <c r="N14" s="51">
        <f t="shared" si="1"/>
        <v>204.375</v>
      </c>
      <c r="O14" s="57">
        <f t="shared" si="2"/>
        <v>15</v>
      </c>
      <c r="P14" s="59">
        <f t="shared" si="3"/>
        <v>174.375</v>
      </c>
    </row>
    <row r="15" spans="1:16" ht="15.75">
      <c r="A15" s="56">
        <v>12</v>
      </c>
      <c r="B15" s="72" t="s">
        <v>7</v>
      </c>
      <c r="C15" s="118" t="s">
        <v>8</v>
      </c>
      <c r="D15" s="217">
        <v>30</v>
      </c>
      <c r="E15" s="7">
        <v>159</v>
      </c>
      <c r="F15" s="60">
        <v>170</v>
      </c>
      <c r="G15" s="60">
        <v>172</v>
      </c>
      <c r="H15" s="7">
        <v>191</v>
      </c>
      <c r="I15" s="36">
        <v>147</v>
      </c>
      <c r="J15" s="36">
        <v>209</v>
      </c>
      <c r="K15" s="36">
        <v>163</v>
      </c>
      <c r="L15" s="36">
        <v>169</v>
      </c>
      <c r="M15" s="11">
        <f t="shared" si="0"/>
        <v>1620</v>
      </c>
      <c r="N15" s="51">
        <f t="shared" si="1"/>
        <v>202.5</v>
      </c>
      <c r="O15" s="57">
        <f t="shared" ref="O15:O67" si="4">M15-$M$15</f>
        <v>0</v>
      </c>
      <c r="P15" s="59">
        <f t="shared" ref="P15:P67" si="5">AVERAGE(E15:L15)</f>
        <v>172.5</v>
      </c>
    </row>
    <row r="16" spans="1:16" ht="15.75">
      <c r="A16" s="1">
        <v>13</v>
      </c>
      <c r="B16" s="95" t="s">
        <v>67</v>
      </c>
      <c r="C16" s="118" t="s">
        <v>77</v>
      </c>
      <c r="D16" s="113">
        <v>8</v>
      </c>
      <c r="E16" s="7">
        <v>192</v>
      </c>
      <c r="F16" s="60">
        <v>195</v>
      </c>
      <c r="G16" s="60">
        <v>148</v>
      </c>
      <c r="H16" s="60">
        <v>182</v>
      </c>
      <c r="I16" s="60">
        <v>226</v>
      </c>
      <c r="J16" s="60">
        <v>139</v>
      </c>
      <c r="K16" s="60">
        <v>198</v>
      </c>
      <c r="L16" s="60">
        <v>203</v>
      </c>
      <c r="M16" s="11">
        <f t="shared" si="0"/>
        <v>1547</v>
      </c>
      <c r="N16" s="51">
        <f t="shared" si="1"/>
        <v>193.375</v>
      </c>
      <c r="O16" s="80">
        <f t="shared" si="4"/>
        <v>-73</v>
      </c>
      <c r="P16" s="59">
        <f t="shared" si="5"/>
        <v>185.375</v>
      </c>
    </row>
    <row r="17" spans="1:16" ht="15.75">
      <c r="A17" s="1">
        <v>14</v>
      </c>
      <c r="B17" s="96" t="s">
        <v>103</v>
      </c>
      <c r="C17" s="126" t="s">
        <v>6</v>
      </c>
      <c r="D17" s="211">
        <v>37</v>
      </c>
      <c r="E17" s="7">
        <v>188</v>
      </c>
      <c r="F17" s="7">
        <v>150</v>
      </c>
      <c r="G17" s="7">
        <v>127</v>
      </c>
      <c r="H17" s="7">
        <v>146</v>
      </c>
      <c r="I17" s="36">
        <v>190</v>
      </c>
      <c r="J17" s="36">
        <v>128</v>
      </c>
      <c r="K17" s="36">
        <v>171</v>
      </c>
      <c r="L17" s="36">
        <v>144</v>
      </c>
      <c r="M17" s="11">
        <f t="shared" si="0"/>
        <v>1540</v>
      </c>
      <c r="N17" s="51">
        <f t="shared" si="1"/>
        <v>192.5</v>
      </c>
      <c r="O17" s="80">
        <f t="shared" si="4"/>
        <v>-80</v>
      </c>
      <c r="P17" s="59">
        <f t="shared" si="5"/>
        <v>155.5</v>
      </c>
    </row>
    <row r="18" spans="1:16" ht="15.75">
      <c r="A18" s="1">
        <v>15</v>
      </c>
      <c r="B18" s="240" t="s">
        <v>94</v>
      </c>
      <c r="C18" s="118" t="s">
        <v>77</v>
      </c>
      <c r="D18" s="113">
        <v>12</v>
      </c>
      <c r="E18" s="7">
        <v>203</v>
      </c>
      <c r="F18" s="7">
        <v>201</v>
      </c>
      <c r="G18" s="7">
        <v>134</v>
      </c>
      <c r="H18" s="60">
        <v>189</v>
      </c>
      <c r="I18" s="60">
        <v>153</v>
      </c>
      <c r="J18" s="60">
        <v>175</v>
      </c>
      <c r="K18" s="60">
        <v>192</v>
      </c>
      <c r="L18" s="60">
        <v>194</v>
      </c>
      <c r="M18" s="11">
        <f t="shared" si="0"/>
        <v>1537</v>
      </c>
      <c r="N18" s="51">
        <f t="shared" si="1"/>
        <v>192.125</v>
      </c>
      <c r="O18" s="80">
        <f t="shared" si="4"/>
        <v>-83</v>
      </c>
      <c r="P18" s="59">
        <f t="shared" si="5"/>
        <v>180.125</v>
      </c>
    </row>
    <row r="19" spans="1:16" ht="15.75">
      <c r="A19" s="1">
        <v>16</v>
      </c>
      <c r="B19" s="100" t="s">
        <v>99</v>
      </c>
      <c r="C19" s="83" t="s">
        <v>77</v>
      </c>
      <c r="D19" s="113">
        <v>12</v>
      </c>
      <c r="E19" s="226">
        <v>164</v>
      </c>
      <c r="F19" s="7">
        <v>165</v>
      </c>
      <c r="G19" s="7">
        <v>234</v>
      </c>
      <c r="H19" s="7">
        <v>170</v>
      </c>
      <c r="I19" s="36">
        <v>190</v>
      </c>
      <c r="J19" s="36">
        <v>191</v>
      </c>
      <c r="K19" s="36">
        <v>169</v>
      </c>
      <c r="L19" s="36">
        <v>156</v>
      </c>
      <c r="M19" s="11">
        <f t="shared" si="0"/>
        <v>1535</v>
      </c>
      <c r="N19" s="51">
        <f t="shared" si="1"/>
        <v>191.875</v>
      </c>
      <c r="O19" s="80">
        <f t="shared" si="4"/>
        <v>-85</v>
      </c>
      <c r="P19" s="59">
        <f t="shared" si="5"/>
        <v>179.875</v>
      </c>
    </row>
    <row r="20" spans="1:16" ht="15.75">
      <c r="A20" s="1">
        <v>17</v>
      </c>
      <c r="B20" s="72" t="s">
        <v>69</v>
      </c>
      <c r="C20" s="118" t="s">
        <v>8</v>
      </c>
      <c r="D20" s="211">
        <v>10</v>
      </c>
      <c r="E20" s="7">
        <v>199</v>
      </c>
      <c r="F20" s="7">
        <v>173</v>
      </c>
      <c r="G20" s="7">
        <v>146</v>
      </c>
      <c r="H20" s="7">
        <v>168</v>
      </c>
      <c r="I20" s="36">
        <v>184</v>
      </c>
      <c r="J20" s="36">
        <v>194</v>
      </c>
      <c r="K20" s="36">
        <v>187</v>
      </c>
      <c r="L20" s="36">
        <v>197</v>
      </c>
      <c r="M20" s="11">
        <f t="shared" si="0"/>
        <v>1528</v>
      </c>
      <c r="N20" s="51">
        <f t="shared" si="1"/>
        <v>191</v>
      </c>
      <c r="O20" s="80">
        <f t="shared" si="4"/>
        <v>-92</v>
      </c>
      <c r="P20" s="59">
        <f t="shared" si="5"/>
        <v>181</v>
      </c>
    </row>
    <row r="21" spans="1:16" ht="15.75">
      <c r="A21" s="1">
        <v>18</v>
      </c>
      <c r="B21" s="72" t="s">
        <v>70</v>
      </c>
      <c r="C21" s="118" t="s">
        <v>5</v>
      </c>
      <c r="D21" s="217">
        <v>25</v>
      </c>
      <c r="E21" s="60">
        <v>149</v>
      </c>
      <c r="F21" s="7">
        <v>148</v>
      </c>
      <c r="G21" s="7">
        <v>147</v>
      </c>
      <c r="H21" s="7">
        <v>173</v>
      </c>
      <c r="I21" s="36">
        <v>177</v>
      </c>
      <c r="J21" s="36">
        <v>188</v>
      </c>
      <c r="K21" s="36">
        <v>146</v>
      </c>
      <c r="L21" s="36">
        <v>195</v>
      </c>
      <c r="M21" s="11">
        <f t="shared" si="0"/>
        <v>1523</v>
      </c>
      <c r="N21" s="51">
        <f t="shared" si="1"/>
        <v>190.375</v>
      </c>
      <c r="O21" s="80">
        <f t="shared" si="4"/>
        <v>-97</v>
      </c>
      <c r="P21" s="59">
        <f t="shared" si="5"/>
        <v>165.375</v>
      </c>
    </row>
    <row r="22" spans="1:16" ht="15.75">
      <c r="A22" s="1">
        <v>19</v>
      </c>
      <c r="B22" s="96" t="s">
        <v>66</v>
      </c>
      <c r="C22" s="152" t="s">
        <v>77</v>
      </c>
      <c r="D22" s="211">
        <v>23</v>
      </c>
      <c r="E22" s="7">
        <v>216</v>
      </c>
      <c r="F22" s="60">
        <v>165</v>
      </c>
      <c r="G22" s="60">
        <v>172</v>
      </c>
      <c r="H22" s="60">
        <v>154</v>
      </c>
      <c r="I22" s="60">
        <v>169</v>
      </c>
      <c r="J22" s="60">
        <v>150</v>
      </c>
      <c r="K22" s="60">
        <v>163</v>
      </c>
      <c r="L22" s="60">
        <v>150</v>
      </c>
      <c r="M22" s="11">
        <f t="shared" si="0"/>
        <v>1523</v>
      </c>
      <c r="N22" s="51">
        <f t="shared" si="1"/>
        <v>190.375</v>
      </c>
      <c r="O22" s="80">
        <f t="shared" si="4"/>
        <v>-97</v>
      </c>
      <c r="P22" s="59">
        <f t="shared" si="5"/>
        <v>167.375</v>
      </c>
    </row>
    <row r="23" spans="1:16" ht="15.75">
      <c r="A23" s="1">
        <v>20</v>
      </c>
      <c r="B23" s="87" t="s">
        <v>144</v>
      </c>
      <c r="C23" s="116" t="s">
        <v>6</v>
      </c>
      <c r="D23" s="211">
        <v>22</v>
      </c>
      <c r="E23" s="60">
        <v>158</v>
      </c>
      <c r="F23" s="60">
        <v>202</v>
      </c>
      <c r="G23" s="60">
        <v>151</v>
      </c>
      <c r="H23" s="7">
        <v>170</v>
      </c>
      <c r="I23" s="36">
        <v>169</v>
      </c>
      <c r="J23" s="36">
        <v>153</v>
      </c>
      <c r="K23" s="36">
        <v>155</v>
      </c>
      <c r="L23" s="36">
        <v>179</v>
      </c>
      <c r="M23" s="11">
        <f t="shared" si="0"/>
        <v>1513</v>
      </c>
      <c r="N23" s="51">
        <f t="shared" si="1"/>
        <v>189.125</v>
      </c>
      <c r="O23" s="80">
        <f t="shared" si="4"/>
        <v>-107</v>
      </c>
      <c r="P23" s="59">
        <f t="shared" si="5"/>
        <v>167.125</v>
      </c>
    </row>
    <row r="24" spans="1:16" ht="15.75">
      <c r="A24" s="1">
        <v>21</v>
      </c>
      <c r="B24" s="97" t="s">
        <v>125</v>
      </c>
      <c r="C24" s="118" t="s">
        <v>6</v>
      </c>
      <c r="D24" s="211">
        <v>23</v>
      </c>
      <c r="E24" s="7">
        <v>154</v>
      </c>
      <c r="F24" s="7">
        <v>162</v>
      </c>
      <c r="G24" s="7">
        <v>169</v>
      </c>
      <c r="H24" s="60">
        <v>192</v>
      </c>
      <c r="I24" s="60">
        <v>164</v>
      </c>
      <c r="J24" s="60">
        <v>170</v>
      </c>
      <c r="K24" s="60">
        <v>127</v>
      </c>
      <c r="L24" s="60">
        <v>187</v>
      </c>
      <c r="M24" s="11">
        <f t="shared" si="0"/>
        <v>1509</v>
      </c>
      <c r="N24" s="51">
        <f t="shared" si="1"/>
        <v>188.625</v>
      </c>
      <c r="O24" s="80">
        <f t="shared" si="4"/>
        <v>-111</v>
      </c>
      <c r="P24" s="59">
        <f t="shared" si="5"/>
        <v>165.625</v>
      </c>
    </row>
    <row r="25" spans="1:16" ht="15.75">
      <c r="A25" s="1">
        <v>22</v>
      </c>
      <c r="B25" s="144" t="s">
        <v>120</v>
      </c>
      <c r="C25" s="152" t="s">
        <v>6</v>
      </c>
      <c r="D25" s="113">
        <v>37</v>
      </c>
      <c r="E25" s="7">
        <v>123</v>
      </c>
      <c r="F25" s="7">
        <v>155</v>
      </c>
      <c r="G25" s="7">
        <v>144</v>
      </c>
      <c r="H25" s="7">
        <v>147</v>
      </c>
      <c r="I25" s="36">
        <v>127</v>
      </c>
      <c r="J25" s="36">
        <v>164</v>
      </c>
      <c r="K25" s="36">
        <v>170</v>
      </c>
      <c r="L25" s="36">
        <v>166</v>
      </c>
      <c r="M25" s="11">
        <f t="shared" si="0"/>
        <v>1492</v>
      </c>
      <c r="N25" s="51">
        <f t="shared" si="1"/>
        <v>186.5</v>
      </c>
      <c r="O25" s="80">
        <f t="shared" si="4"/>
        <v>-128</v>
      </c>
      <c r="P25" s="59">
        <f t="shared" si="5"/>
        <v>149.5</v>
      </c>
    </row>
    <row r="26" spans="1:16" ht="15.75">
      <c r="A26" s="1">
        <v>23</v>
      </c>
      <c r="B26" s="144" t="s">
        <v>15</v>
      </c>
      <c r="C26" s="152" t="s">
        <v>6</v>
      </c>
      <c r="D26" s="217">
        <v>25</v>
      </c>
      <c r="E26" s="7">
        <v>163</v>
      </c>
      <c r="F26" s="7">
        <v>157</v>
      </c>
      <c r="G26" s="7">
        <v>158</v>
      </c>
      <c r="H26" s="7">
        <v>148</v>
      </c>
      <c r="I26" s="36">
        <v>152</v>
      </c>
      <c r="J26" s="36">
        <v>143</v>
      </c>
      <c r="K26" s="36">
        <v>174</v>
      </c>
      <c r="L26" s="36">
        <v>173</v>
      </c>
      <c r="M26" s="11">
        <f t="shared" si="0"/>
        <v>1468</v>
      </c>
      <c r="N26" s="51">
        <f t="shared" si="1"/>
        <v>183.5</v>
      </c>
      <c r="O26" s="80">
        <f t="shared" si="4"/>
        <v>-152</v>
      </c>
      <c r="P26" s="59">
        <f t="shared" si="5"/>
        <v>158.5</v>
      </c>
    </row>
    <row r="27" spans="1:16" ht="15.75">
      <c r="A27" s="1">
        <v>24</v>
      </c>
      <c r="B27" s="106" t="s">
        <v>142</v>
      </c>
      <c r="C27" s="116" t="s">
        <v>77</v>
      </c>
      <c r="D27" s="211">
        <v>6</v>
      </c>
      <c r="E27" s="1">
        <v>190</v>
      </c>
      <c r="F27" s="7">
        <v>180</v>
      </c>
      <c r="G27" s="7">
        <v>192</v>
      </c>
      <c r="H27" s="7">
        <v>216</v>
      </c>
      <c r="I27" s="36">
        <v>192</v>
      </c>
      <c r="J27" s="36">
        <v>132</v>
      </c>
      <c r="K27" s="36">
        <v>136</v>
      </c>
      <c r="L27" s="36">
        <v>179</v>
      </c>
      <c r="M27" s="11">
        <f t="shared" si="0"/>
        <v>1465</v>
      </c>
      <c r="N27" s="51">
        <f t="shared" si="1"/>
        <v>183.125</v>
      </c>
      <c r="O27" s="80">
        <f t="shared" si="4"/>
        <v>-155</v>
      </c>
      <c r="P27" s="59">
        <f t="shared" si="5"/>
        <v>177.125</v>
      </c>
    </row>
    <row r="28" spans="1:16" ht="15.75">
      <c r="A28" s="1">
        <v>25</v>
      </c>
      <c r="B28" s="76" t="s">
        <v>29</v>
      </c>
      <c r="C28" s="152" t="s">
        <v>5</v>
      </c>
      <c r="D28" s="113">
        <v>30</v>
      </c>
      <c r="E28" s="7">
        <v>175</v>
      </c>
      <c r="F28" s="60">
        <v>143</v>
      </c>
      <c r="G28" s="60">
        <v>132</v>
      </c>
      <c r="H28" s="60">
        <v>113</v>
      </c>
      <c r="I28" s="60">
        <v>141</v>
      </c>
      <c r="J28" s="60">
        <v>159</v>
      </c>
      <c r="K28" s="60">
        <v>174</v>
      </c>
      <c r="L28" s="60">
        <v>177</v>
      </c>
      <c r="M28" s="11">
        <f t="shared" si="0"/>
        <v>1454</v>
      </c>
      <c r="N28" s="51">
        <f t="shared" si="1"/>
        <v>181.75</v>
      </c>
      <c r="O28" s="80">
        <f t="shared" si="4"/>
        <v>-166</v>
      </c>
      <c r="P28" s="59">
        <f t="shared" si="5"/>
        <v>151.75</v>
      </c>
    </row>
    <row r="29" spans="1:16" ht="15.75">
      <c r="A29" s="1">
        <v>26</v>
      </c>
      <c r="B29" s="100" t="s">
        <v>9</v>
      </c>
      <c r="C29" s="118" t="s">
        <v>13</v>
      </c>
      <c r="D29" s="113">
        <v>19</v>
      </c>
      <c r="E29" s="1">
        <v>177</v>
      </c>
      <c r="F29" s="60">
        <v>157</v>
      </c>
      <c r="G29" s="60">
        <v>183</v>
      </c>
      <c r="H29" s="60">
        <v>176</v>
      </c>
      <c r="I29" s="60">
        <v>149</v>
      </c>
      <c r="J29" s="60">
        <v>137</v>
      </c>
      <c r="K29" s="60">
        <v>169</v>
      </c>
      <c r="L29" s="60">
        <v>153</v>
      </c>
      <c r="M29" s="11">
        <f t="shared" si="0"/>
        <v>1453</v>
      </c>
      <c r="N29" s="51">
        <f t="shared" si="1"/>
        <v>181.625</v>
      </c>
      <c r="O29" s="80">
        <f t="shared" si="4"/>
        <v>-167</v>
      </c>
      <c r="P29" s="59">
        <f t="shared" si="5"/>
        <v>162.625</v>
      </c>
    </row>
    <row r="30" spans="1:16" ht="15.75">
      <c r="A30" s="1">
        <v>27</v>
      </c>
      <c r="B30" s="72" t="s">
        <v>26</v>
      </c>
      <c r="C30" s="116" t="s">
        <v>5</v>
      </c>
      <c r="D30" s="113">
        <v>5</v>
      </c>
      <c r="E30" s="7">
        <v>181</v>
      </c>
      <c r="F30" s="7">
        <v>194</v>
      </c>
      <c r="G30" s="7">
        <v>156</v>
      </c>
      <c r="H30" s="7">
        <v>196</v>
      </c>
      <c r="I30" s="36">
        <v>175</v>
      </c>
      <c r="J30" s="36">
        <v>176</v>
      </c>
      <c r="K30" s="36">
        <v>127</v>
      </c>
      <c r="L30" s="36">
        <v>161</v>
      </c>
      <c r="M30" s="11">
        <f t="shared" si="0"/>
        <v>1406</v>
      </c>
      <c r="N30" s="51">
        <f t="shared" si="1"/>
        <v>175.75</v>
      </c>
      <c r="O30" s="80">
        <f t="shared" si="4"/>
        <v>-214</v>
      </c>
      <c r="P30" s="59">
        <f t="shared" si="5"/>
        <v>170.75</v>
      </c>
    </row>
    <row r="31" spans="1:16" ht="15.75">
      <c r="A31" s="1">
        <v>28</v>
      </c>
      <c r="B31" s="72" t="s">
        <v>178</v>
      </c>
      <c r="C31" s="118" t="s">
        <v>6</v>
      </c>
      <c r="D31" s="211">
        <v>15</v>
      </c>
      <c r="E31" s="7">
        <v>142</v>
      </c>
      <c r="F31" s="7">
        <v>162</v>
      </c>
      <c r="G31" s="7">
        <v>190</v>
      </c>
      <c r="H31" s="60">
        <v>160</v>
      </c>
      <c r="I31" s="60">
        <v>148</v>
      </c>
      <c r="J31" s="60">
        <v>199</v>
      </c>
      <c r="K31" s="60">
        <v>142</v>
      </c>
      <c r="L31" s="60">
        <v>128</v>
      </c>
      <c r="M31" s="11">
        <f t="shared" si="0"/>
        <v>1391</v>
      </c>
      <c r="N31" s="51">
        <f t="shared" si="1"/>
        <v>173.875</v>
      </c>
      <c r="O31" s="80">
        <f t="shared" si="4"/>
        <v>-229</v>
      </c>
      <c r="P31" s="59">
        <f t="shared" si="5"/>
        <v>158.875</v>
      </c>
    </row>
    <row r="32" spans="1:16" ht="15.75">
      <c r="A32" s="1">
        <v>29</v>
      </c>
      <c r="B32" s="101" t="s">
        <v>21</v>
      </c>
      <c r="C32" s="117" t="s">
        <v>6</v>
      </c>
      <c r="D32" s="211">
        <v>25</v>
      </c>
      <c r="E32" s="7">
        <v>139</v>
      </c>
      <c r="F32" s="7">
        <v>151</v>
      </c>
      <c r="G32" s="7">
        <v>153</v>
      </c>
      <c r="H32" s="60">
        <v>149</v>
      </c>
      <c r="I32" s="60">
        <v>143</v>
      </c>
      <c r="J32" s="60">
        <v>115</v>
      </c>
      <c r="K32" s="60">
        <v>139</v>
      </c>
      <c r="L32" s="60">
        <v>168</v>
      </c>
      <c r="M32" s="11">
        <f t="shared" si="0"/>
        <v>1357</v>
      </c>
      <c r="N32" s="51">
        <f t="shared" si="1"/>
        <v>169.625</v>
      </c>
      <c r="O32" s="80">
        <f t="shared" si="4"/>
        <v>-263</v>
      </c>
      <c r="P32" s="59">
        <f t="shared" si="5"/>
        <v>144.625</v>
      </c>
    </row>
    <row r="33" spans="1:16" ht="15.75">
      <c r="A33" s="1">
        <v>30</v>
      </c>
      <c r="B33" s="132" t="s">
        <v>154</v>
      </c>
      <c r="C33" s="126" t="s">
        <v>6</v>
      </c>
      <c r="D33" s="212">
        <v>50</v>
      </c>
      <c r="E33" s="1">
        <v>115</v>
      </c>
      <c r="F33" s="7">
        <v>76</v>
      </c>
      <c r="G33" s="7">
        <v>127</v>
      </c>
      <c r="H33" s="60">
        <v>118</v>
      </c>
      <c r="I33" s="60">
        <v>140</v>
      </c>
      <c r="J33" s="60">
        <v>86</v>
      </c>
      <c r="K33" s="60">
        <v>111</v>
      </c>
      <c r="L33" s="60">
        <v>99</v>
      </c>
      <c r="M33" s="11">
        <f t="shared" si="0"/>
        <v>1272</v>
      </c>
      <c r="N33" s="51">
        <f t="shared" si="1"/>
        <v>159</v>
      </c>
      <c r="O33" s="80">
        <f t="shared" si="4"/>
        <v>-348</v>
      </c>
      <c r="P33" s="59">
        <f t="shared" si="5"/>
        <v>109</v>
      </c>
    </row>
    <row r="34" spans="1:16" ht="15.75" hidden="1" outlineLevel="1">
      <c r="A34" s="1">
        <v>31</v>
      </c>
      <c r="B34" s="76" t="s">
        <v>111</v>
      </c>
      <c r="C34" s="126" t="s">
        <v>6</v>
      </c>
      <c r="D34" s="211">
        <v>25</v>
      </c>
      <c r="E34" s="7"/>
      <c r="F34" s="7"/>
      <c r="G34" s="7"/>
      <c r="H34" s="60"/>
      <c r="I34" s="60"/>
      <c r="J34" s="60"/>
      <c r="K34" s="60"/>
      <c r="L34" s="60"/>
      <c r="M34" s="11">
        <f t="shared" ref="M34:M35" si="6">SUM(E34:L34)+COUNT(E34:L34)*D34</f>
        <v>0</v>
      </c>
      <c r="N34" s="51" t="e">
        <f t="shared" ref="N34:N67" si="7">M34/(COUNT(E34:L34))</f>
        <v>#DIV/0!</v>
      </c>
      <c r="O34" s="80">
        <f t="shared" si="4"/>
        <v>-1620</v>
      </c>
      <c r="P34" s="59" t="e">
        <f t="shared" si="5"/>
        <v>#DIV/0!</v>
      </c>
    </row>
    <row r="35" spans="1:16" ht="15.75" hidden="1" outlineLevel="1">
      <c r="A35" s="1">
        <v>32</v>
      </c>
      <c r="B35" s="95" t="s">
        <v>72</v>
      </c>
      <c r="C35" s="118" t="s">
        <v>77</v>
      </c>
      <c r="D35" s="211">
        <v>16</v>
      </c>
      <c r="E35" s="7"/>
      <c r="F35" s="7"/>
      <c r="G35" s="7"/>
      <c r="H35" s="60"/>
      <c r="I35" s="60"/>
      <c r="J35" s="60"/>
      <c r="K35" s="60"/>
      <c r="L35" s="60"/>
      <c r="M35" s="11">
        <f t="shared" si="6"/>
        <v>0</v>
      </c>
      <c r="N35" s="51" t="e">
        <f t="shared" si="7"/>
        <v>#DIV/0!</v>
      </c>
      <c r="O35" s="80">
        <f t="shared" si="4"/>
        <v>-1620</v>
      </c>
      <c r="P35" s="59" t="e">
        <f t="shared" si="5"/>
        <v>#DIV/0!</v>
      </c>
    </row>
    <row r="36" spans="1:16" ht="15.75" hidden="1" outlineLevel="1">
      <c r="A36" s="1">
        <v>33</v>
      </c>
      <c r="B36" s="95" t="s">
        <v>96</v>
      </c>
      <c r="C36" s="116" t="s">
        <v>77</v>
      </c>
      <c r="D36" s="113">
        <v>10</v>
      </c>
      <c r="E36" s="7"/>
      <c r="F36" s="7"/>
      <c r="G36" s="7"/>
      <c r="H36" s="60"/>
      <c r="I36" s="60"/>
      <c r="J36" s="60"/>
      <c r="K36" s="60"/>
      <c r="L36" s="60"/>
      <c r="M36" s="11">
        <f t="shared" ref="M36:M67" si="8">SUM(E36:L36)+COUNT(E36:L36)*D36</f>
        <v>0</v>
      </c>
      <c r="N36" s="51" t="e">
        <f t="shared" si="7"/>
        <v>#DIV/0!</v>
      </c>
      <c r="O36" s="80">
        <f t="shared" si="4"/>
        <v>-1620</v>
      </c>
      <c r="P36" s="59" t="e">
        <f t="shared" si="5"/>
        <v>#DIV/0!</v>
      </c>
    </row>
    <row r="37" spans="1:16" ht="15.75" hidden="1" outlineLevel="1">
      <c r="A37" s="1">
        <v>34</v>
      </c>
      <c r="B37" s="72" t="s">
        <v>105</v>
      </c>
      <c r="C37" s="116" t="s">
        <v>6</v>
      </c>
      <c r="D37" s="211">
        <v>17</v>
      </c>
      <c r="E37" s="226"/>
      <c r="F37" s="7"/>
      <c r="G37" s="7"/>
      <c r="H37" s="60"/>
      <c r="I37" s="60"/>
      <c r="J37" s="60"/>
      <c r="K37" s="60"/>
      <c r="L37" s="60"/>
      <c r="M37" s="11">
        <f t="shared" si="8"/>
        <v>0</v>
      </c>
      <c r="N37" s="51" t="e">
        <f t="shared" si="7"/>
        <v>#DIV/0!</v>
      </c>
      <c r="O37" s="80">
        <f t="shared" si="4"/>
        <v>-1620</v>
      </c>
      <c r="P37" s="59" t="e">
        <f t="shared" si="5"/>
        <v>#DIV/0!</v>
      </c>
    </row>
    <row r="38" spans="1:16" ht="15.75" hidden="1" outlineLevel="1">
      <c r="A38" s="1">
        <v>35</v>
      </c>
      <c r="B38" s="95" t="s">
        <v>100</v>
      </c>
      <c r="C38" s="118" t="s">
        <v>77</v>
      </c>
      <c r="D38" s="113">
        <v>11</v>
      </c>
      <c r="E38" s="1"/>
      <c r="F38" s="7"/>
      <c r="G38" s="7"/>
      <c r="H38" s="60"/>
      <c r="I38" s="60"/>
      <c r="J38" s="60"/>
      <c r="K38" s="60"/>
      <c r="L38" s="60"/>
      <c r="M38" s="11">
        <f t="shared" si="8"/>
        <v>0</v>
      </c>
      <c r="N38" s="51" t="e">
        <f t="shared" si="7"/>
        <v>#DIV/0!</v>
      </c>
      <c r="O38" s="80">
        <f t="shared" si="4"/>
        <v>-1620</v>
      </c>
      <c r="P38" s="59" t="e">
        <f t="shared" si="5"/>
        <v>#DIV/0!</v>
      </c>
    </row>
    <row r="39" spans="1:16" ht="15.75" hidden="1" outlineLevel="2">
      <c r="A39" s="1">
        <v>36</v>
      </c>
      <c r="B39" s="100" t="s">
        <v>135</v>
      </c>
      <c r="C39" s="116" t="s">
        <v>8</v>
      </c>
      <c r="D39" s="211">
        <v>6</v>
      </c>
      <c r="E39" s="1"/>
      <c r="F39" s="60"/>
      <c r="G39" s="60"/>
      <c r="H39" s="7"/>
      <c r="I39" s="36"/>
      <c r="J39" s="36"/>
      <c r="K39" s="36"/>
      <c r="L39" s="36"/>
      <c r="M39" s="11">
        <f t="shared" si="8"/>
        <v>0</v>
      </c>
      <c r="N39" s="51" t="e">
        <f t="shared" si="7"/>
        <v>#DIV/0!</v>
      </c>
      <c r="O39" s="80">
        <f t="shared" si="4"/>
        <v>-1620</v>
      </c>
      <c r="P39" s="59" t="e">
        <f t="shared" si="5"/>
        <v>#DIV/0!</v>
      </c>
    </row>
    <row r="40" spans="1:16" ht="15.75" hidden="1" outlineLevel="1">
      <c r="A40" s="1">
        <v>37</v>
      </c>
      <c r="B40" s="87" t="s">
        <v>57</v>
      </c>
      <c r="C40" s="12" t="s">
        <v>6</v>
      </c>
      <c r="D40" s="211">
        <v>17</v>
      </c>
      <c r="E40" s="226"/>
      <c r="F40" s="60"/>
      <c r="G40" s="60"/>
      <c r="H40" s="7"/>
      <c r="I40" s="36"/>
      <c r="J40" s="36"/>
      <c r="K40" s="36"/>
      <c r="L40" s="36"/>
      <c r="M40" s="11">
        <f t="shared" si="8"/>
        <v>0</v>
      </c>
      <c r="N40" s="51" t="e">
        <f t="shared" si="7"/>
        <v>#DIV/0!</v>
      </c>
      <c r="O40" s="80">
        <f t="shared" si="4"/>
        <v>-1620</v>
      </c>
      <c r="P40" s="59" t="e">
        <f t="shared" si="5"/>
        <v>#DIV/0!</v>
      </c>
    </row>
    <row r="41" spans="1:16" ht="15.75" hidden="1" outlineLevel="1">
      <c r="A41" s="1">
        <v>38</v>
      </c>
      <c r="B41" s="77" t="s">
        <v>115</v>
      </c>
      <c r="C41" s="126" t="s">
        <v>77</v>
      </c>
      <c r="D41" s="212">
        <v>35</v>
      </c>
      <c r="E41" s="226"/>
      <c r="F41" s="7"/>
      <c r="G41" s="7"/>
      <c r="H41" s="7"/>
      <c r="I41" s="36"/>
      <c r="J41" s="36"/>
      <c r="K41" s="36"/>
      <c r="L41" s="36"/>
      <c r="M41" s="11">
        <f t="shared" si="8"/>
        <v>0</v>
      </c>
      <c r="N41" s="51" t="e">
        <f t="shared" si="7"/>
        <v>#DIV/0!</v>
      </c>
      <c r="O41" s="80">
        <f t="shared" si="4"/>
        <v>-1620</v>
      </c>
      <c r="P41" s="59" t="e">
        <f t="shared" si="5"/>
        <v>#DIV/0!</v>
      </c>
    </row>
    <row r="42" spans="1:16" ht="15.75" hidden="1" outlineLevel="1">
      <c r="A42" s="1">
        <v>39</v>
      </c>
      <c r="B42" s="97" t="s">
        <v>56</v>
      </c>
      <c r="C42" s="116" t="s">
        <v>6</v>
      </c>
      <c r="D42" s="211">
        <v>16</v>
      </c>
      <c r="E42" s="226"/>
      <c r="F42" s="7"/>
      <c r="G42" s="7"/>
      <c r="H42" s="7"/>
      <c r="I42" s="36"/>
      <c r="J42" s="36"/>
      <c r="K42" s="36"/>
      <c r="L42" s="36"/>
      <c r="M42" s="11">
        <f t="shared" si="8"/>
        <v>0</v>
      </c>
      <c r="N42" s="51" t="e">
        <f t="shared" si="7"/>
        <v>#DIV/0!</v>
      </c>
      <c r="O42" s="80">
        <f t="shared" si="4"/>
        <v>-1620</v>
      </c>
      <c r="P42" s="59" t="e">
        <f t="shared" si="5"/>
        <v>#DIV/0!</v>
      </c>
    </row>
    <row r="43" spans="1:16" ht="15.75" hidden="1" outlineLevel="1">
      <c r="A43" s="1">
        <v>40</v>
      </c>
      <c r="B43" s="98" t="s">
        <v>98</v>
      </c>
      <c r="C43" s="116" t="s">
        <v>77</v>
      </c>
      <c r="D43" s="211">
        <v>29</v>
      </c>
      <c r="E43" s="226"/>
      <c r="F43" s="7"/>
      <c r="G43" s="7"/>
      <c r="H43" s="7"/>
      <c r="I43" s="36"/>
      <c r="J43" s="36"/>
      <c r="K43" s="36"/>
      <c r="L43" s="36"/>
      <c r="M43" s="11">
        <f t="shared" si="8"/>
        <v>0</v>
      </c>
      <c r="N43" s="51" t="e">
        <f t="shared" si="7"/>
        <v>#DIV/0!</v>
      </c>
      <c r="O43" s="80">
        <f t="shared" si="4"/>
        <v>-1620</v>
      </c>
      <c r="P43" s="59" t="e">
        <f t="shared" si="5"/>
        <v>#DIV/0!</v>
      </c>
    </row>
    <row r="44" spans="1:16" ht="15.75" hidden="1" outlineLevel="1">
      <c r="A44" s="1">
        <v>41</v>
      </c>
      <c r="B44" s="72" t="s">
        <v>107</v>
      </c>
      <c r="C44" s="116" t="s">
        <v>6</v>
      </c>
      <c r="D44" s="211">
        <v>45</v>
      </c>
      <c r="E44" s="1"/>
      <c r="F44" s="7"/>
      <c r="G44" s="7"/>
      <c r="H44" s="7"/>
      <c r="I44" s="36"/>
      <c r="J44" s="36"/>
      <c r="K44" s="36"/>
      <c r="L44" s="36"/>
      <c r="M44" s="11">
        <f t="shared" si="8"/>
        <v>0</v>
      </c>
      <c r="N44" s="51" t="e">
        <f t="shared" si="7"/>
        <v>#DIV/0!</v>
      </c>
      <c r="O44" s="80">
        <f t="shared" si="4"/>
        <v>-1620</v>
      </c>
      <c r="P44" s="59" t="e">
        <f t="shared" si="5"/>
        <v>#DIV/0!</v>
      </c>
    </row>
    <row r="45" spans="1:16" ht="15.75" hidden="1" outlineLevel="1">
      <c r="A45" s="1">
        <v>42</v>
      </c>
      <c r="B45" s="101" t="s">
        <v>172</v>
      </c>
      <c r="C45" s="118" t="s">
        <v>6</v>
      </c>
      <c r="D45" s="211">
        <v>50</v>
      </c>
      <c r="E45" s="226"/>
      <c r="F45" s="7"/>
      <c r="G45" s="7"/>
      <c r="H45" s="7"/>
      <c r="I45" s="36"/>
      <c r="J45" s="36"/>
      <c r="K45" s="36"/>
      <c r="L45" s="36"/>
      <c r="M45" s="11">
        <f t="shared" si="8"/>
        <v>0</v>
      </c>
      <c r="N45" s="51" t="e">
        <f t="shared" si="7"/>
        <v>#DIV/0!</v>
      </c>
      <c r="O45" s="80">
        <f t="shared" si="4"/>
        <v>-1620</v>
      </c>
      <c r="P45" s="59" t="e">
        <f t="shared" si="5"/>
        <v>#DIV/0!</v>
      </c>
    </row>
    <row r="46" spans="1:16" ht="15.75" hidden="1" outlineLevel="1">
      <c r="A46" s="1">
        <v>43</v>
      </c>
      <c r="B46" s="96" t="s">
        <v>168</v>
      </c>
      <c r="C46" s="116" t="s">
        <v>169</v>
      </c>
      <c r="D46" s="211">
        <v>20</v>
      </c>
      <c r="E46" s="226"/>
      <c r="F46" s="7"/>
      <c r="G46" s="7"/>
      <c r="H46" s="60"/>
      <c r="I46" s="60"/>
      <c r="J46" s="60"/>
      <c r="K46" s="60"/>
      <c r="L46" s="60"/>
      <c r="M46" s="11">
        <f t="shared" si="8"/>
        <v>0</v>
      </c>
      <c r="N46" s="51" t="e">
        <f t="shared" si="7"/>
        <v>#DIV/0!</v>
      </c>
      <c r="O46" s="80">
        <f t="shared" si="4"/>
        <v>-1620</v>
      </c>
      <c r="P46" s="59" t="e">
        <f t="shared" si="5"/>
        <v>#DIV/0!</v>
      </c>
    </row>
    <row r="47" spans="1:16" ht="15.75" hidden="1" outlineLevel="1">
      <c r="A47" s="1">
        <v>44</v>
      </c>
      <c r="B47" s="102" t="s">
        <v>112</v>
      </c>
      <c r="C47" s="118" t="s">
        <v>77</v>
      </c>
      <c r="D47" s="113">
        <v>0</v>
      </c>
      <c r="E47" s="226"/>
      <c r="F47" s="7"/>
      <c r="G47" s="7"/>
      <c r="H47" s="7"/>
      <c r="I47" s="36"/>
      <c r="J47" s="36"/>
      <c r="K47" s="36"/>
      <c r="L47" s="36"/>
      <c r="M47" s="11">
        <f t="shared" si="8"/>
        <v>0</v>
      </c>
      <c r="N47" s="51" t="e">
        <f t="shared" si="7"/>
        <v>#DIV/0!</v>
      </c>
      <c r="O47" s="80">
        <f t="shared" si="4"/>
        <v>-1620</v>
      </c>
      <c r="P47" s="59" t="e">
        <f t="shared" si="5"/>
        <v>#DIV/0!</v>
      </c>
    </row>
    <row r="48" spans="1:16" ht="15.75" hidden="1" outlineLevel="1">
      <c r="A48" s="1">
        <v>45</v>
      </c>
      <c r="B48" s="96" t="s">
        <v>114</v>
      </c>
      <c r="C48" s="118" t="s">
        <v>6</v>
      </c>
      <c r="D48" s="211">
        <v>50</v>
      </c>
      <c r="E48" s="226"/>
      <c r="F48" s="60"/>
      <c r="G48" s="60"/>
      <c r="H48" s="60"/>
      <c r="I48" s="60"/>
      <c r="J48" s="60"/>
      <c r="K48" s="60"/>
      <c r="L48" s="60"/>
      <c r="M48" s="11">
        <f t="shared" si="8"/>
        <v>0</v>
      </c>
      <c r="N48" s="51" t="e">
        <f t="shared" si="7"/>
        <v>#DIV/0!</v>
      </c>
      <c r="O48" s="80">
        <f t="shared" si="4"/>
        <v>-1620</v>
      </c>
      <c r="P48" s="59" t="e">
        <f t="shared" si="5"/>
        <v>#DIV/0!</v>
      </c>
    </row>
    <row r="49" spans="1:16" ht="15.75" hidden="1" outlineLevel="1">
      <c r="A49" s="1">
        <v>46</v>
      </c>
      <c r="B49" s="77" t="s">
        <v>155</v>
      </c>
      <c r="C49" s="126" t="s">
        <v>77</v>
      </c>
      <c r="D49" s="218">
        <v>20</v>
      </c>
      <c r="E49" s="226"/>
      <c r="F49" s="60"/>
      <c r="G49" s="60"/>
      <c r="H49" s="60"/>
      <c r="I49" s="60"/>
      <c r="J49" s="60"/>
      <c r="K49" s="60"/>
      <c r="L49" s="60"/>
      <c r="M49" s="11">
        <f t="shared" si="8"/>
        <v>0</v>
      </c>
      <c r="N49" s="51" t="e">
        <f t="shared" si="7"/>
        <v>#DIV/0!</v>
      </c>
      <c r="O49" s="80">
        <f t="shared" si="4"/>
        <v>-1620</v>
      </c>
      <c r="P49" s="59" t="e">
        <f t="shared" si="5"/>
        <v>#DIV/0!</v>
      </c>
    </row>
    <row r="50" spans="1:16" ht="15.75" hidden="1" outlineLevel="1">
      <c r="A50" s="1">
        <v>47</v>
      </c>
      <c r="B50" s="76" t="s">
        <v>166</v>
      </c>
      <c r="C50" s="126" t="s">
        <v>77</v>
      </c>
      <c r="D50" s="212">
        <v>27</v>
      </c>
      <c r="E50" s="226"/>
      <c r="F50" s="60"/>
      <c r="G50" s="60"/>
      <c r="H50" s="60"/>
      <c r="I50" s="60"/>
      <c r="J50" s="60"/>
      <c r="K50" s="60"/>
      <c r="L50" s="60"/>
      <c r="M50" s="11">
        <f t="shared" si="8"/>
        <v>0</v>
      </c>
      <c r="N50" s="51" t="e">
        <f t="shared" si="7"/>
        <v>#DIV/0!</v>
      </c>
      <c r="O50" s="80">
        <f t="shared" si="4"/>
        <v>-1620</v>
      </c>
      <c r="P50" s="59" t="e">
        <f t="shared" si="5"/>
        <v>#DIV/0!</v>
      </c>
    </row>
    <row r="51" spans="1:16" ht="15.75" hidden="1" outlineLevel="1">
      <c r="A51" s="1">
        <v>48</v>
      </c>
      <c r="B51" s="103" t="s">
        <v>116</v>
      </c>
      <c r="C51" s="152" t="s">
        <v>6</v>
      </c>
      <c r="D51" s="113">
        <v>36</v>
      </c>
      <c r="E51" s="226"/>
      <c r="F51" s="7"/>
      <c r="G51" s="7"/>
      <c r="H51" s="60"/>
      <c r="I51" s="60"/>
      <c r="J51" s="60"/>
      <c r="K51" s="60"/>
      <c r="L51" s="60"/>
      <c r="M51" s="11">
        <f t="shared" si="8"/>
        <v>0</v>
      </c>
      <c r="N51" s="51" t="e">
        <f t="shared" si="7"/>
        <v>#DIV/0!</v>
      </c>
      <c r="O51" s="80">
        <f t="shared" si="4"/>
        <v>-1620</v>
      </c>
      <c r="P51" s="59" t="e">
        <f t="shared" si="5"/>
        <v>#DIV/0!</v>
      </c>
    </row>
    <row r="52" spans="1:16" ht="15.75" hidden="1" outlineLevel="1">
      <c r="A52" s="1">
        <v>49</v>
      </c>
      <c r="B52" s="95" t="s">
        <v>173</v>
      </c>
      <c r="C52" s="118" t="s">
        <v>6</v>
      </c>
      <c r="D52" s="211">
        <v>22</v>
      </c>
      <c r="E52" s="226"/>
      <c r="F52" s="7"/>
      <c r="G52" s="7"/>
      <c r="H52" s="60"/>
      <c r="I52" s="60"/>
      <c r="J52" s="60"/>
      <c r="K52" s="60"/>
      <c r="L52" s="60"/>
      <c r="M52" s="11">
        <f t="shared" si="8"/>
        <v>0</v>
      </c>
      <c r="N52" s="51" t="e">
        <f t="shared" si="7"/>
        <v>#DIV/0!</v>
      </c>
      <c r="O52" s="80">
        <f t="shared" si="4"/>
        <v>-1620</v>
      </c>
      <c r="P52" s="59" t="e">
        <f t="shared" si="5"/>
        <v>#DIV/0!</v>
      </c>
    </row>
    <row r="53" spans="1:16" ht="15.75" hidden="1" outlineLevel="1">
      <c r="A53" s="1">
        <v>50</v>
      </c>
      <c r="B53" s="72" t="s">
        <v>167</v>
      </c>
      <c r="C53" s="116" t="s">
        <v>77</v>
      </c>
      <c r="D53" s="211">
        <v>11</v>
      </c>
      <c r="E53" s="226"/>
      <c r="F53" s="7"/>
      <c r="G53" s="7"/>
      <c r="H53" s="60"/>
      <c r="I53" s="60"/>
      <c r="J53" s="60"/>
      <c r="K53" s="60"/>
      <c r="L53" s="60"/>
      <c r="M53" s="11">
        <f t="shared" si="8"/>
        <v>0</v>
      </c>
      <c r="N53" s="51" t="e">
        <f t="shared" si="7"/>
        <v>#DIV/0!</v>
      </c>
      <c r="O53" s="80">
        <f t="shared" si="4"/>
        <v>-1620</v>
      </c>
      <c r="P53" s="59" t="e">
        <f t="shared" si="5"/>
        <v>#DIV/0!</v>
      </c>
    </row>
    <row r="54" spans="1:16" ht="15.75" hidden="1" outlineLevel="1">
      <c r="A54" s="1">
        <v>51</v>
      </c>
      <c r="B54" s="72" t="s">
        <v>65</v>
      </c>
      <c r="C54" s="117" t="s">
        <v>6</v>
      </c>
      <c r="D54" s="211">
        <v>31</v>
      </c>
      <c r="E54" s="226"/>
      <c r="F54" s="7"/>
      <c r="G54" s="7"/>
      <c r="H54" s="60"/>
      <c r="I54" s="60"/>
      <c r="J54" s="60"/>
      <c r="K54" s="60"/>
      <c r="L54" s="60"/>
      <c r="M54" s="11">
        <f t="shared" si="8"/>
        <v>0</v>
      </c>
      <c r="N54" s="51" t="e">
        <f t="shared" si="7"/>
        <v>#DIV/0!</v>
      </c>
      <c r="O54" s="80">
        <f t="shared" si="4"/>
        <v>-1620</v>
      </c>
      <c r="P54" s="59" t="e">
        <f t="shared" si="5"/>
        <v>#DIV/0!</v>
      </c>
    </row>
    <row r="55" spans="1:16" ht="15.75" hidden="1" outlineLevel="1">
      <c r="A55" s="1">
        <v>52</v>
      </c>
      <c r="B55" s="77" t="s">
        <v>134</v>
      </c>
      <c r="C55" s="126" t="s">
        <v>77</v>
      </c>
      <c r="D55" s="212">
        <v>8</v>
      </c>
      <c r="E55" s="1"/>
      <c r="F55" s="7"/>
      <c r="G55" s="7"/>
      <c r="H55" s="60"/>
      <c r="I55" s="60"/>
      <c r="J55" s="60"/>
      <c r="K55" s="60"/>
      <c r="L55" s="60"/>
      <c r="M55" s="11">
        <f t="shared" si="8"/>
        <v>0</v>
      </c>
      <c r="N55" s="51" t="e">
        <f t="shared" si="7"/>
        <v>#DIV/0!</v>
      </c>
      <c r="O55" s="80">
        <f t="shared" si="4"/>
        <v>-1620</v>
      </c>
      <c r="P55" s="59" t="e">
        <f t="shared" si="5"/>
        <v>#DIV/0!</v>
      </c>
    </row>
    <row r="56" spans="1:16" ht="15.75" hidden="1" outlineLevel="1">
      <c r="A56" s="1">
        <v>53</v>
      </c>
      <c r="B56" s="76" t="s">
        <v>177</v>
      </c>
      <c r="C56" s="152" t="s">
        <v>6</v>
      </c>
      <c r="D56" s="211">
        <v>42</v>
      </c>
      <c r="E56" s="1"/>
      <c r="F56" s="7"/>
      <c r="G56" s="7"/>
      <c r="H56" s="60"/>
      <c r="I56" s="60"/>
      <c r="J56" s="60"/>
      <c r="K56" s="60"/>
      <c r="L56" s="60"/>
      <c r="M56" s="11">
        <f t="shared" si="8"/>
        <v>0</v>
      </c>
      <c r="N56" s="51" t="e">
        <f t="shared" si="7"/>
        <v>#DIV/0!</v>
      </c>
      <c r="O56" s="80">
        <f t="shared" si="4"/>
        <v>-1620</v>
      </c>
      <c r="P56" s="59" t="e">
        <f t="shared" si="5"/>
        <v>#DIV/0!</v>
      </c>
    </row>
    <row r="57" spans="1:16" ht="15.75" hidden="1" outlineLevel="1">
      <c r="A57" s="1">
        <v>54</v>
      </c>
      <c r="B57" s="100" t="s">
        <v>140</v>
      </c>
      <c r="C57" s="116" t="s">
        <v>6</v>
      </c>
      <c r="D57" s="211">
        <v>29</v>
      </c>
      <c r="E57" s="1"/>
      <c r="F57" s="7"/>
      <c r="G57" s="7"/>
      <c r="H57" s="60"/>
      <c r="I57" s="60"/>
      <c r="J57" s="60"/>
      <c r="K57" s="60"/>
      <c r="L57" s="60"/>
      <c r="M57" s="11">
        <f t="shared" si="8"/>
        <v>0</v>
      </c>
      <c r="N57" s="51" t="e">
        <f t="shared" si="7"/>
        <v>#DIV/0!</v>
      </c>
      <c r="O57" s="80">
        <f t="shared" si="4"/>
        <v>-1620</v>
      </c>
      <c r="P57" s="59" t="e">
        <f t="shared" si="5"/>
        <v>#DIV/0!</v>
      </c>
    </row>
    <row r="58" spans="1:16" ht="15.75" hidden="1" outlineLevel="1">
      <c r="A58" s="1">
        <v>55</v>
      </c>
      <c r="B58" s="97" t="s">
        <v>101</v>
      </c>
      <c r="C58" s="116" t="s">
        <v>5</v>
      </c>
      <c r="D58" s="217">
        <v>11</v>
      </c>
      <c r="E58" s="1"/>
      <c r="F58" s="7"/>
      <c r="G58" s="7"/>
      <c r="H58" s="60"/>
      <c r="I58" s="60"/>
      <c r="J58" s="60"/>
      <c r="K58" s="60"/>
      <c r="L58" s="60"/>
      <c r="M58" s="11">
        <f t="shared" si="8"/>
        <v>0</v>
      </c>
      <c r="N58" s="51" t="e">
        <f t="shared" si="7"/>
        <v>#DIV/0!</v>
      </c>
      <c r="O58" s="80">
        <f t="shared" si="4"/>
        <v>-1620</v>
      </c>
      <c r="P58" s="59" t="e">
        <f t="shared" si="5"/>
        <v>#DIV/0!</v>
      </c>
    </row>
    <row r="59" spans="1:16" ht="15.75" hidden="1" outlineLevel="1">
      <c r="A59" s="1">
        <v>56</v>
      </c>
      <c r="B59" s="131" t="s">
        <v>156</v>
      </c>
      <c r="C59" s="118" t="s">
        <v>77</v>
      </c>
      <c r="D59" s="217">
        <v>12</v>
      </c>
      <c r="E59" s="7"/>
      <c r="F59" s="7"/>
      <c r="G59" s="7"/>
      <c r="H59" s="60"/>
      <c r="I59" s="60"/>
      <c r="J59" s="60"/>
      <c r="K59" s="60"/>
      <c r="L59" s="60"/>
      <c r="M59" s="11">
        <f t="shared" si="8"/>
        <v>0</v>
      </c>
      <c r="N59" s="51" t="e">
        <f t="shared" si="7"/>
        <v>#DIV/0!</v>
      </c>
      <c r="O59" s="80">
        <f t="shared" si="4"/>
        <v>-1620</v>
      </c>
      <c r="P59" s="59" t="e">
        <f t="shared" si="5"/>
        <v>#DIV/0!</v>
      </c>
    </row>
    <row r="60" spans="1:16" ht="15.75" hidden="1" outlineLevel="1">
      <c r="A60" s="1">
        <v>57</v>
      </c>
      <c r="B60" s="101" t="s">
        <v>143</v>
      </c>
      <c r="C60" s="116" t="s">
        <v>77</v>
      </c>
      <c r="D60" s="113">
        <v>6</v>
      </c>
      <c r="E60" s="7"/>
      <c r="F60" s="60"/>
      <c r="G60" s="60"/>
      <c r="H60" s="60"/>
      <c r="I60" s="60"/>
      <c r="J60" s="60"/>
      <c r="K60" s="60"/>
      <c r="L60" s="60"/>
      <c r="M60" s="11">
        <f t="shared" si="8"/>
        <v>0</v>
      </c>
      <c r="N60" s="51" t="e">
        <f t="shared" si="7"/>
        <v>#DIV/0!</v>
      </c>
      <c r="O60" s="80">
        <f t="shared" si="4"/>
        <v>-1620</v>
      </c>
      <c r="P60" s="59" t="e">
        <f t="shared" si="5"/>
        <v>#DIV/0!</v>
      </c>
    </row>
    <row r="61" spans="1:16" ht="15.75" hidden="1" outlineLevel="1">
      <c r="A61" s="1">
        <v>58</v>
      </c>
      <c r="B61" s="78" t="s">
        <v>152</v>
      </c>
      <c r="C61" s="83" t="s">
        <v>77</v>
      </c>
      <c r="D61" s="212">
        <v>5</v>
      </c>
      <c r="E61" s="7"/>
      <c r="F61" s="7"/>
      <c r="G61" s="7"/>
      <c r="H61" s="60"/>
      <c r="I61" s="60"/>
      <c r="J61" s="60"/>
      <c r="K61" s="60"/>
      <c r="L61" s="60"/>
      <c r="M61" s="11">
        <f t="shared" si="8"/>
        <v>0</v>
      </c>
      <c r="N61" s="51" t="e">
        <f t="shared" si="7"/>
        <v>#DIV/0!</v>
      </c>
      <c r="O61" s="80">
        <f t="shared" si="4"/>
        <v>-1620</v>
      </c>
      <c r="P61" s="59" t="e">
        <f t="shared" si="5"/>
        <v>#DIV/0!</v>
      </c>
    </row>
    <row r="62" spans="1:16" ht="15.75" hidden="1" outlineLevel="1">
      <c r="A62" s="1">
        <v>59</v>
      </c>
      <c r="B62" s="72" t="s">
        <v>28</v>
      </c>
      <c r="C62" s="118" t="s">
        <v>6</v>
      </c>
      <c r="D62" s="211">
        <v>6</v>
      </c>
      <c r="E62" s="7"/>
      <c r="F62" s="7"/>
      <c r="G62" s="7"/>
      <c r="H62" s="60"/>
      <c r="I62" s="60"/>
      <c r="J62" s="60"/>
      <c r="K62" s="60"/>
      <c r="L62" s="60"/>
      <c r="M62" s="11">
        <f t="shared" si="8"/>
        <v>0</v>
      </c>
      <c r="N62" s="51" t="e">
        <f t="shared" si="7"/>
        <v>#DIV/0!</v>
      </c>
      <c r="O62" s="80">
        <f t="shared" si="4"/>
        <v>-1620</v>
      </c>
      <c r="P62" s="59" t="e">
        <f t="shared" si="5"/>
        <v>#DIV/0!</v>
      </c>
    </row>
    <row r="63" spans="1:16" ht="15.75" hidden="1" outlineLevel="1">
      <c r="A63" s="1">
        <v>60</v>
      </c>
      <c r="B63" s="101" t="s">
        <v>113</v>
      </c>
      <c r="C63" s="118" t="s">
        <v>79</v>
      </c>
      <c r="D63" s="211">
        <v>24</v>
      </c>
      <c r="E63" s="7"/>
      <c r="F63" s="7"/>
      <c r="G63" s="7"/>
      <c r="H63" s="60"/>
      <c r="I63" s="60"/>
      <c r="J63" s="60"/>
      <c r="K63" s="60"/>
      <c r="L63" s="60"/>
      <c r="M63" s="11">
        <f t="shared" si="8"/>
        <v>0</v>
      </c>
      <c r="N63" s="51" t="e">
        <f t="shared" si="7"/>
        <v>#DIV/0!</v>
      </c>
      <c r="O63" s="80">
        <f t="shared" si="4"/>
        <v>-1620</v>
      </c>
      <c r="P63" s="59" t="e">
        <f t="shared" si="5"/>
        <v>#DIV/0!</v>
      </c>
    </row>
    <row r="64" spans="1:16" ht="15.75" hidden="1" outlineLevel="1">
      <c r="A64" s="1">
        <v>61</v>
      </c>
      <c r="B64" s="100" t="s">
        <v>33</v>
      </c>
      <c r="C64" s="116" t="s">
        <v>8</v>
      </c>
      <c r="D64" s="211">
        <v>23</v>
      </c>
      <c r="E64" s="7"/>
      <c r="F64" s="7"/>
      <c r="G64" s="7"/>
      <c r="H64" s="60"/>
      <c r="I64" s="60"/>
      <c r="J64" s="60"/>
      <c r="K64" s="60"/>
      <c r="L64" s="60"/>
      <c r="M64" s="11">
        <f t="shared" si="8"/>
        <v>0</v>
      </c>
      <c r="N64" s="51" t="e">
        <f t="shared" si="7"/>
        <v>#DIV/0!</v>
      </c>
      <c r="O64" s="80">
        <f t="shared" si="4"/>
        <v>-1620</v>
      </c>
      <c r="P64" s="59" t="e">
        <f t="shared" si="5"/>
        <v>#DIV/0!</v>
      </c>
    </row>
    <row r="65" spans="1:16" ht="15.75" hidden="1" outlineLevel="1">
      <c r="A65" s="1">
        <v>62</v>
      </c>
      <c r="B65" s="75" t="s">
        <v>62</v>
      </c>
      <c r="C65" s="83" t="s">
        <v>78</v>
      </c>
      <c r="D65" s="212">
        <v>14</v>
      </c>
      <c r="E65" s="7"/>
      <c r="F65" s="7"/>
      <c r="G65" s="7"/>
      <c r="H65" s="60"/>
      <c r="I65" s="60"/>
      <c r="J65" s="60"/>
      <c r="K65" s="60"/>
      <c r="L65" s="60"/>
      <c r="M65" s="11">
        <f t="shared" si="8"/>
        <v>0</v>
      </c>
      <c r="N65" s="51" t="e">
        <f t="shared" si="7"/>
        <v>#DIV/0!</v>
      </c>
      <c r="O65" s="80">
        <f t="shared" si="4"/>
        <v>-1620</v>
      </c>
      <c r="P65" s="59" t="e">
        <f t="shared" si="5"/>
        <v>#DIV/0!</v>
      </c>
    </row>
    <row r="66" spans="1:16" ht="15.75" hidden="1" outlineLevel="1">
      <c r="A66" s="1">
        <v>63</v>
      </c>
      <c r="B66" s="120" t="s">
        <v>61</v>
      </c>
      <c r="C66" s="83" t="s">
        <v>78</v>
      </c>
      <c r="D66" s="212">
        <v>6</v>
      </c>
      <c r="E66" s="7"/>
      <c r="F66" s="7"/>
      <c r="G66" s="7"/>
      <c r="H66" s="60"/>
      <c r="I66" s="60"/>
      <c r="J66" s="60"/>
      <c r="K66" s="60"/>
      <c r="L66" s="60"/>
      <c r="M66" s="11">
        <f t="shared" si="8"/>
        <v>0</v>
      </c>
      <c r="N66" s="51" t="e">
        <f t="shared" si="7"/>
        <v>#DIV/0!</v>
      </c>
      <c r="O66" s="80">
        <f t="shared" si="4"/>
        <v>-1620</v>
      </c>
      <c r="P66" s="59" t="e">
        <f t="shared" si="5"/>
        <v>#DIV/0!</v>
      </c>
    </row>
    <row r="67" spans="1:16" ht="15.75" hidden="1" outlineLevel="1">
      <c r="A67" s="1">
        <v>64</v>
      </c>
      <c r="B67" s="97" t="s">
        <v>60</v>
      </c>
      <c r="C67" s="116" t="s">
        <v>78</v>
      </c>
      <c r="D67" s="211">
        <v>1</v>
      </c>
      <c r="E67" s="7"/>
      <c r="F67" s="7"/>
      <c r="G67" s="7"/>
      <c r="H67" s="60"/>
      <c r="I67" s="60"/>
      <c r="J67" s="60"/>
      <c r="K67" s="60"/>
      <c r="L67" s="60"/>
      <c r="M67" s="11">
        <f t="shared" si="8"/>
        <v>0</v>
      </c>
      <c r="N67" s="51" t="e">
        <f t="shared" si="7"/>
        <v>#DIV/0!</v>
      </c>
      <c r="O67" s="80">
        <f t="shared" si="4"/>
        <v>-1620</v>
      </c>
      <c r="P67" s="59" t="e">
        <f t="shared" si="5"/>
        <v>#DIV/0!</v>
      </c>
    </row>
    <row r="68" spans="1:16" ht="15.75" hidden="1" outlineLevel="1">
      <c r="A68" s="1">
        <v>65</v>
      </c>
      <c r="B68" s="105" t="s">
        <v>110</v>
      </c>
      <c r="C68" s="83" t="s">
        <v>6</v>
      </c>
      <c r="D68" s="211">
        <v>21</v>
      </c>
      <c r="E68" s="7"/>
      <c r="F68" s="7"/>
      <c r="G68" s="7"/>
      <c r="H68" s="60"/>
      <c r="I68" s="60"/>
      <c r="J68" s="60"/>
      <c r="K68" s="60"/>
      <c r="L68" s="60"/>
      <c r="M68" s="11">
        <f t="shared" ref="M68:M81" si="9">SUM(E68:L68)+COUNT(E68:L68)*D68</f>
        <v>0</v>
      </c>
      <c r="N68" s="51" t="e">
        <f t="shared" ref="N68:N106" si="10">M68/(COUNT(E68:L68))</f>
        <v>#DIV/0!</v>
      </c>
      <c r="O68" s="80">
        <f t="shared" ref="O68:O106" si="11">M68-$M$15</f>
        <v>-1620</v>
      </c>
      <c r="P68" s="59" t="e">
        <f t="shared" ref="P68:P106" si="12">AVERAGE(E68:L68)</f>
        <v>#DIV/0!</v>
      </c>
    </row>
    <row r="69" spans="1:16" ht="15.75" hidden="1" outlineLevel="1">
      <c r="A69" s="1">
        <v>66</v>
      </c>
      <c r="B69" s="96" t="s">
        <v>109</v>
      </c>
      <c r="C69" s="116" t="s">
        <v>77</v>
      </c>
      <c r="D69" s="211">
        <v>29</v>
      </c>
      <c r="E69" s="7"/>
      <c r="F69" s="7"/>
      <c r="G69" s="7"/>
      <c r="H69" s="60"/>
      <c r="I69" s="60"/>
      <c r="J69" s="60"/>
      <c r="K69" s="60"/>
      <c r="L69" s="60"/>
      <c r="M69" s="11">
        <f t="shared" si="9"/>
        <v>0</v>
      </c>
      <c r="N69" s="51" t="e">
        <f t="shared" si="10"/>
        <v>#DIV/0!</v>
      </c>
      <c r="O69" s="80">
        <f t="shared" si="11"/>
        <v>-1620</v>
      </c>
      <c r="P69" s="59" t="e">
        <f t="shared" si="12"/>
        <v>#DIV/0!</v>
      </c>
    </row>
    <row r="70" spans="1:16" ht="15.75" hidden="1" outlineLevel="1">
      <c r="A70" s="1">
        <v>67</v>
      </c>
      <c r="B70" s="97" t="s">
        <v>108</v>
      </c>
      <c r="C70" s="116" t="s">
        <v>6</v>
      </c>
      <c r="D70" s="211">
        <v>34</v>
      </c>
      <c r="E70" s="7"/>
      <c r="F70" s="7"/>
      <c r="G70" s="7"/>
      <c r="H70" s="60"/>
      <c r="I70" s="60"/>
      <c r="J70" s="60"/>
      <c r="K70" s="60"/>
      <c r="L70" s="60"/>
      <c r="M70" s="11">
        <f t="shared" si="9"/>
        <v>0</v>
      </c>
      <c r="N70" s="51" t="e">
        <f t="shared" si="10"/>
        <v>#DIV/0!</v>
      </c>
      <c r="O70" s="80">
        <f t="shared" si="11"/>
        <v>-1620</v>
      </c>
      <c r="P70" s="59" t="e">
        <f t="shared" si="12"/>
        <v>#DIV/0!</v>
      </c>
    </row>
    <row r="71" spans="1:16" ht="15.75" hidden="1" outlineLevel="1">
      <c r="A71" s="1">
        <v>68</v>
      </c>
      <c r="B71" s="100" t="s">
        <v>106</v>
      </c>
      <c r="C71" s="116" t="s">
        <v>6</v>
      </c>
      <c r="D71" s="211">
        <v>39</v>
      </c>
      <c r="E71" s="7"/>
      <c r="F71" s="7"/>
      <c r="G71" s="7"/>
      <c r="H71" s="60"/>
      <c r="I71" s="60"/>
      <c r="J71" s="60"/>
      <c r="K71" s="60"/>
      <c r="L71" s="60"/>
      <c r="M71" s="11">
        <f t="shared" si="9"/>
        <v>0</v>
      </c>
      <c r="N71" s="51" t="e">
        <f t="shared" si="10"/>
        <v>#DIV/0!</v>
      </c>
      <c r="O71" s="80">
        <f t="shared" si="11"/>
        <v>-1620</v>
      </c>
      <c r="P71" s="59" t="e">
        <f t="shared" si="12"/>
        <v>#DIV/0!</v>
      </c>
    </row>
    <row r="72" spans="1:16" ht="15.75" hidden="1" outlineLevel="1">
      <c r="A72" s="1">
        <v>69</v>
      </c>
      <c r="B72" s="95" t="s">
        <v>59</v>
      </c>
      <c r="C72" s="116" t="s">
        <v>77</v>
      </c>
      <c r="D72" s="211">
        <v>15</v>
      </c>
      <c r="E72" s="7"/>
      <c r="F72" s="7"/>
      <c r="G72" s="7"/>
      <c r="H72" s="60"/>
      <c r="I72" s="60"/>
      <c r="J72" s="60"/>
      <c r="K72" s="60"/>
      <c r="L72" s="60"/>
      <c r="M72" s="11">
        <f t="shared" si="9"/>
        <v>0</v>
      </c>
      <c r="N72" s="51" t="e">
        <f t="shared" si="10"/>
        <v>#DIV/0!</v>
      </c>
      <c r="O72" s="80">
        <f t="shared" si="11"/>
        <v>-1620</v>
      </c>
      <c r="P72" s="59" t="e">
        <f t="shared" si="12"/>
        <v>#DIV/0!</v>
      </c>
    </row>
    <row r="73" spans="1:16" ht="15.75" hidden="1" outlineLevel="1">
      <c r="A73" s="1">
        <v>70</v>
      </c>
      <c r="B73" s="75" t="s">
        <v>146</v>
      </c>
      <c r="C73" s="83" t="s">
        <v>6</v>
      </c>
      <c r="D73" s="213">
        <v>29</v>
      </c>
      <c r="E73" s="7"/>
      <c r="F73" s="7"/>
      <c r="G73" s="7"/>
      <c r="H73" s="60"/>
      <c r="I73" s="60"/>
      <c r="J73" s="60"/>
      <c r="K73" s="60"/>
      <c r="L73" s="60"/>
      <c r="M73" s="11">
        <f t="shared" si="9"/>
        <v>0</v>
      </c>
      <c r="N73" s="51" t="e">
        <f t="shared" si="10"/>
        <v>#DIV/0!</v>
      </c>
      <c r="O73" s="80">
        <f t="shared" si="11"/>
        <v>-1620</v>
      </c>
      <c r="P73" s="59" t="e">
        <f t="shared" si="12"/>
        <v>#DIV/0!</v>
      </c>
    </row>
    <row r="74" spans="1:16" ht="15.75" hidden="1" outlineLevel="1">
      <c r="A74" s="1">
        <v>71</v>
      </c>
      <c r="B74" s="72" t="s">
        <v>14</v>
      </c>
      <c r="C74" s="116" t="s">
        <v>8</v>
      </c>
      <c r="D74" s="211">
        <v>39</v>
      </c>
      <c r="E74" s="7"/>
      <c r="F74" s="7"/>
      <c r="G74" s="7"/>
      <c r="H74" s="60"/>
      <c r="I74" s="60"/>
      <c r="J74" s="60"/>
      <c r="K74" s="60"/>
      <c r="L74" s="60"/>
      <c r="M74" s="11">
        <f t="shared" si="9"/>
        <v>0</v>
      </c>
      <c r="N74" s="51" t="e">
        <f t="shared" si="10"/>
        <v>#DIV/0!</v>
      </c>
      <c r="O74" s="80">
        <f t="shared" si="11"/>
        <v>-1620</v>
      </c>
      <c r="P74" s="59" t="e">
        <f t="shared" si="12"/>
        <v>#DIV/0!</v>
      </c>
    </row>
    <row r="75" spans="1:16" ht="15.75" hidden="1" outlineLevel="1">
      <c r="A75" s="1">
        <v>72</v>
      </c>
      <c r="B75" s="72" t="s">
        <v>30</v>
      </c>
      <c r="C75" s="118" t="s">
        <v>6</v>
      </c>
      <c r="D75" s="211">
        <v>23</v>
      </c>
      <c r="E75" s="7"/>
      <c r="F75" s="7"/>
      <c r="G75" s="7"/>
      <c r="H75" s="60"/>
      <c r="I75" s="60"/>
      <c r="J75" s="60"/>
      <c r="K75" s="60"/>
      <c r="L75" s="60"/>
      <c r="M75" s="11">
        <f t="shared" si="9"/>
        <v>0</v>
      </c>
      <c r="N75" s="51" t="e">
        <f t="shared" si="10"/>
        <v>#DIV/0!</v>
      </c>
      <c r="O75" s="80">
        <f t="shared" si="11"/>
        <v>-1620</v>
      </c>
      <c r="P75" s="59" t="e">
        <f t="shared" si="12"/>
        <v>#DIV/0!</v>
      </c>
    </row>
    <row r="76" spans="1:16" ht="15.75" hidden="1" outlineLevel="1">
      <c r="A76" s="1">
        <v>73</v>
      </c>
      <c r="B76" s="100" t="s">
        <v>58</v>
      </c>
      <c r="C76" s="117" t="s">
        <v>6</v>
      </c>
      <c r="D76" s="211">
        <v>21</v>
      </c>
      <c r="E76" s="60"/>
      <c r="F76" s="7"/>
      <c r="G76" s="7"/>
      <c r="H76" s="60"/>
      <c r="I76" s="60"/>
      <c r="J76" s="60"/>
      <c r="K76" s="60"/>
      <c r="L76" s="60"/>
      <c r="M76" s="11">
        <f t="shared" si="9"/>
        <v>0</v>
      </c>
      <c r="N76" s="51" t="e">
        <f t="shared" si="10"/>
        <v>#DIV/0!</v>
      </c>
      <c r="O76" s="80">
        <f t="shared" si="11"/>
        <v>-1620</v>
      </c>
      <c r="P76" s="59" t="e">
        <f t="shared" si="12"/>
        <v>#DIV/0!</v>
      </c>
    </row>
    <row r="77" spans="1:16" ht="15.75" hidden="1" outlineLevel="1">
      <c r="A77" s="1">
        <v>74</v>
      </c>
      <c r="B77" s="99" t="s">
        <v>104</v>
      </c>
      <c r="C77" s="116" t="s">
        <v>77</v>
      </c>
      <c r="D77" s="211">
        <v>18</v>
      </c>
      <c r="E77" s="60"/>
      <c r="F77" s="7"/>
      <c r="G77" s="7"/>
      <c r="H77" s="60"/>
      <c r="I77" s="60"/>
      <c r="J77" s="60"/>
      <c r="K77" s="60"/>
      <c r="L77" s="60"/>
      <c r="M77" s="11">
        <f t="shared" si="9"/>
        <v>0</v>
      </c>
      <c r="N77" s="51" t="e">
        <f t="shared" si="10"/>
        <v>#DIV/0!</v>
      </c>
      <c r="O77" s="80">
        <f t="shared" si="11"/>
        <v>-1620</v>
      </c>
      <c r="P77" s="59" t="e">
        <f t="shared" si="12"/>
        <v>#DIV/0!</v>
      </c>
    </row>
    <row r="78" spans="1:16" ht="15.75" hidden="1" outlineLevel="1">
      <c r="A78" s="1">
        <v>75</v>
      </c>
      <c r="B78" s="96" t="s">
        <v>95</v>
      </c>
      <c r="C78" s="116" t="s">
        <v>77</v>
      </c>
      <c r="D78" s="211">
        <v>30</v>
      </c>
      <c r="E78" s="7"/>
      <c r="F78" s="7"/>
      <c r="G78" s="7"/>
      <c r="H78" s="60"/>
      <c r="I78" s="60"/>
      <c r="J78" s="60"/>
      <c r="K78" s="60"/>
      <c r="L78" s="60"/>
      <c r="M78" s="11">
        <f t="shared" si="9"/>
        <v>0</v>
      </c>
      <c r="N78" s="51" t="e">
        <f t="shared" si="10"/>
        <v>#DIV/0!</v>
      </c>
      <c r="O78" s="80">
        <f t="shared" si="11"/>
        <v>-1620</v>
      </c>
      <c r="P78" s="59" t="e">
        <f t="shared" si="12"/>
        <v>#DIV/0!</v>
      </c>
    </row>
    <row r="79" spans="1:16" ht="15.75" hidden="1" outlineLevel="1">
      <c r="A79" s="1">
        <v>76</v>
      </c>
      <c r="B79" s="96" t="s">
        <v>32</v>
      </c>
      <c r="C79" s="239" t="s">
        <v>5</v>
      </c>
      <c r="D79" s="211">
        <v>35</v>
      </c>
      <c r="E79" s="60"/>
      <c r="F79" s="7"/>
      <c r="G79" s="7"/>
      <c r="H79" s="60"/>
      <c r="I79" s="60"/>
      <c r="J79" s="60"/>
      <c r="K79" s="60"/>
      <c r="L79" s="60"/>
      <c r="M79" s="11">
        <f t="shared" si="9"/>
        <v>0</v>
      </c>
      <c r="N79" s="51" t="e">
        <f t="shared" si="10"/>
        <v>#DIV/0!</v>
      </c>
      <c r="O79" s="80">
        <f t="shared" si="11"/>
        <v>-1620</v>
      </c>
      <c r="P79" s="59" t="e">
        <f t="shared" si="12"/>
        <v>#DIV/0!</v>
      </c>
    </row>
    <row r="80" spans="1:16" ht="15.75" hidden="1" outlineLevel="1">
      <c r="A80" s="1">
        <v>77</v>
      </c>
      <c r="B80" s="72" t="s">
        <v>117</v>
      </c>
      <c r="C80" s="118" t="s">
        <v>6</v>
      </c>
      <c r="D80" s="211">
        <v>30</v>
      </c>
      <c r="E80" s="7"/>
      <c r="F80" s="7"/>
      <c r="G80" s="7"/>
      <c r="H80" s="60"/>
      <c r="I80" s="60"/>
      <c r="J80" s="60"/>
      <c r="K80" s="60"/>
      <c r="L80" s="60"/>
      <c r="M80" s="11">
        <f t="shared" si="9"/>
        <v>0</v>
      </c>
      <c r="N80" s="51" t="e">
        <f t="shared" si="10"/>
        <v>#DIV/0!</v>
      </c>
      <c r="O80" s="80">
        <f t="shared" si="11"/>
        <v>-1620</v>
      </c>
      <c r="P80" s="59" t="e">
        <f t="shared" si="12"/>
        <v>#DIV/0!</v>
      </c>
    </row>
    <row r="81" spans="1:16" ht="15.75" hidden="1" outlineLevel="1">
      <c r="A81" s="1">
        <v>78</v>
      </c>
      <c r="B81" s="72" t="s">
        <v>119</v>
      </c>
      <c r="C81" s="118" t="s">
        <v>6</v>
      </c>
      <c r="D81" s="211">
        <v>27</v>
      </c>
      <c r="E81" s="7"/>
      <c r="F81" s="7"/>
      <c r="G81" s="7"/>
      <c r="H81" s="60"/>
      <c r="I81" s="60"/>
      <c r="J81" s="60"/>
      <c r="K81" s="60"/>
      <c r="L81" s="60"/>
      <c r="M81" s="11">
        <f t="shared" si="9"/>
        <v>0</v>
      </c>
      <c r="N81" s="51" t="e">
        <f t="shared" si="10"/>
        <v>#DIV/0!</v>
      </c>
      <c r="O81" s="80">
        <f t="shared" si="11"/>
        <v>-1620</v>
      </c>
      <c r="P81" s="59" t="e">
        <f t="shared" si="12"/>
        <v>#DIV/0!</v>
      </c>
    </row>
    <row r="82" spans="1:16" ht="15.75" hidden="1" outlineLevel="1">
      <c r="A82" s="1">
        <v>79</v>
      </c>
      <c r="B82" s="100" t="s">
        <v>121</v>
      </c>
      <c r="C82" s="118" t="s">
        <v>5</v>
      </c>
      <c r="D82" s="211">
        <v>12</v>
      </c>
      <c r="E82" s="60"/>
      <c r="F82" s="7"/>
      <c r="G82" s="7"/>
      <c r="H82" s="60"/>
      <c r="I82" s="60"/>
      <c r="J82" s="60"/>
      <c r="K82" s="60"/>
      <c r="L82" s="60"/>
      <c r="M82" s="11">
        <f t="shared" ref="M82:M99" si="13">SUM(E82:L82)+COUNT(E82:L82)*D82</f>
        <v>0</v>
      </c>
      <c r="N82" s="51" t="e">
        <f t="shared" si="10"/>
        <v>#DIV/0!</v>
      </c>
      <c r="O82" s="80">
        <f t="shared" si="11"/>
        <v>-1620</v>
      </c>
      <c r="P82" s="59" t="e">
        <f t="shared" si="12"/>
        <v>#DIV/0!</v>
      </c>
    </row>
    <row r="83" spans="1:16" ht="15.75" hidden="1" outlineLevel="1">
      <c r="A83" s="1">
        <v>80</v>
      </c>
      <c r="B83" s="72" t="s">
        <v>122</v>
      </c>
      <c r="C83" s="118" t="s">
        <v>147</v>
      </c>
      <c r="D83" s="211">
        <v>9</v>
      </c>
      <c r="E83" s="60"/>
      <c r="F83" s="7"/>
      <c r="G83" s="7"/>
      <c r="H83" s="60"/>
      <c r="I83" s="60"/>
      <c r="J83" s="60"/>
      <c r="K83" s="60"/>
      <c r="L83" s="60"/>
      <c r="M83" s="11">
        <f t="shared" si="13"/>
        <v>0</v>
      </c>
      <c r="N83" s="51" t="e">
        <f t="shared" si="10"/>
        <v>#DIV/0!</v>
      </c>
      <c r="O83" s="80">
        <f t="shared" si="11"/>
        <v>-1620</v>
      </c>
      <c r="P83" s="59" t="e">
        <f t="shared" si="12"/>
        <v>#DIV/0!</v>
      </c>
    </row>
    <row r="84" spans="1:16" ht="15.75" hidden="1" outlineLevel="1">
      <c r="A84" s="1">
        <v>81</v>
      </c>
      <c r="B84" s="103" t="s">
        <v>123</v>
      </c>
      <c r="C84" s="118" t="s">
        <v>147</v>
      </c>
      <c r="D84" s="211">
        <v>22</v>
      </c>
      <c r="E84" s="60"/>
      <c r="F84" s="7"/>
      <c r="G84" s="7"/>
      <c r="H84" s="60"/>
      <c r="I84" s="60"/>
      <c r="J84" s="60"/>
      <c r="K84" s="60"/>
      <c r="L84" s="60"/>
      <c r="M84" s="11">
        <f t="shared" si="13"/>
        <v>0</v>
      </c>
      <c r="N84" s="51" t="e">
        <f t="shared" si="10"/>
        <v>#DIV/0!</v>
      </c>
      <c r="O84" s="80">
        <f t="shared" si="11"/>
        <v>-1620</v>
      </c>
      <c r="P84" s="59" t="e">
        <f t="shared" si="12"/>
        <v>#DIV/0!</v>
      </c>
    </row>
    <row r="85" spans="1:16" ht="15.75" hidden="1" outlineLevel="1">
      <c r="A85" s="1">
        <v>82</v>
      </c>
      <c r="B85" s="100" t="s">
        <v>10</v>
      </c>
      <c r="C85" s="118" t="s">
        <v>8</v>
      </c>
      <c r="D85" s="211">
        <v>8</v>
      </c>
      <c r="E85" s="7"/>
      <c r="F85" s="7"/>
      <c r="G85" s="7"/>
      <c r="H85" s="60"/>
      <c r="I85" s="60"/>
      <c r="J85" s="60"/>
      <c r="K85" s="60"/>
      <c r="L85" s="60"/>
      <c r="M85" s="11">
        <f t="shared" si="13"/>
        <v>0</v>
      </c>
      <c r="N85" s="51" t="e">
        <f t="shared" si="10"/>
        <v>#DIV/0!</v>
      </c>
      <c r="O85" s="80">
        <f t="shared" si="11"/>
        <v>-1620</v>
      </c>
      <c r="P85" s="59" t="e">
        <f t="shared" si="12"/>
        <v>#DIV/0!</v>
      </c>
    </row>
    <row r="86" spans="1:16" ht="15.75" hidden="1" outlineLevel="1">
      <c r="A86" s="1">
        <v>83</v>
      </c>
      <c r="B86" s="72" t="s">
        <v>124</v>
      </c>
      <c r="C86" s="118" t="s">
        <v>6</v>
      </c>
      <c r="D86" s="211">
        <v>38</v>
      </c>
      <c r="E86" s="60"/>
      <c r="F86" s="7"/>
      <c r="G86" s="7"/>
      <c r="H86" s="60"/>
      <c r="I86" s="60"/>
      <c r="J86" s="60"/>
      <c r="K86" s="60"/>
      <c r="L86" s="60"/>
      <c r="M86" s="11">
        <f t="shared" si="13"/>
        <v>0</v>
      </c>
      <c r="N86" s="51" t="e">
        <f t="shared" si="10"/>
        <v>#DIV/0!</v>
      </c>
      <c r="O86" s="80">
        <f t="shared" si="11"/>
        <v>-1620</v>
      </c>
      <c r="P86" s="59" t="e">
        <f t="shared" si="12"/>
        <v>#DIV/0!</v>
      </c>
    </row>
    <row r="87" spans="1:16" ht="15.75" hidden="1" outlineLevel="1">
      <c r="A87" s="1">
        <v>84</v>
      </c>
      <c r="B87" s="72" t="s">
        <v>20</v>
      </c>
      <c r="C87" s="118" t="s">
        <v>6</v>
      </c>
      <c r="D87" s="211">
        <v>10</v>
      </c>
      <c r="E87" s="60"/>
      <c r="F87" s="7"/>
      <c r="G87" s="7"/>
      <c r="H87" s="60"/>
      <c r="I87" s="60"/>
      <c r="J87" s="60"/>
      <c r="K87" s="60"/>
      <c r="L87" s="60"/>
      <c r="M87" s="11">
        <f t="shared" si="13"/>
        <v>0</v>
      </c>
      <c r="N87" s="51" t="e">
        <f t="shared" si="10"/>
        <v>#DIV/0!</v>
      </c>
      <c r="O87" s="80">
        <f t="shared" si="11"/>
        <v>-1620</v>
      </c>
      <c r="P87" s="59" t="e">
        <f t="shared" si="12"/>
        <v>#DIV/0!</v>
      </c>
    </row>
    <row r="88" spans="1:16" ht="15.75" hidden="1" outlineLevel="1">
      <c r="A88" s="1">
        <v>85</v>
      </c>
      <c r="B88" s="72" t="s">
        <v>65</v>
      </c>
      <c r="C88" s="117" t="s">
        <v>6</v>
      </c>
      <c r="D88" s="211">
        <v>31</v>
      </c>
      <c r="E88" s="60"/>
      <c r="F88" s="7"/>
      <c r="G88" s="7"/>
      <c r="H88" s="60"/>
      <c r="I88" s="60"/>
      <c r="J88" s="60"/>
      <c r="K88" s="60"/>
      <c r="L88" s="60"/>
      <c r="M88" s="11">
        <f t="shared" si="13"/>
        <v>0</v>
      </c>
      <c r="N88" s="51" t="e">
        <f t="shared" si="10"/>
        <v>#DIV/0!</v>
      </c>
      <c r="O88" s="80">
        <f t="shared" si="11"/>
        <v>-1620</v>
      </c>
      <c r="P88" s="59" t="e">
        <f t="shared" si="12"/>
        <v>#DIV/0!</v>
      </c>
    </row>
    <row r="89" spans="1:16" ht="15.75" hidden="1" outlineLevel="1">
      <c r="A89" s="1">
        <v>86</v>
      </c>
      <c r="B89" s="78" t="s">
        <v>22</v>
      </c>
      <c r="C89" s="118" t="s">
        <v>8</v>
      </c>
      <c r="D89" s="211">
        <v>12</v>
      </c>
      <c r="E89" s="7"/>
      <c r="F89" s="7"/>
      <c r="G89" s="7"/>
      <c r="H89" s="60"/>
      <c r="I89" s="60"/>
      <c r="J89" s="60"/>
      <c r="K89" s="60"/>
      <c r="L89" s="60"/>
      <c r="M89" s="11">
        <f t="shared" si="13"/>
        <v>0</v>
      </c>
      <c r="N89" s="51" t="e">
        <f t="shared" si="10"/>
        <v>#DIV/0!</v>
      </c>
      <c r="O89" s="80">
        <f t="shared" si="11"/>
        <v>-1620</v>
      </c>
      <c r="P89" s="59" t="e">
        <f t="shared" si="12"/>
        <v>#DIV/0!</v>
      </c>
    </row>
    <row r="90" spans="1:16" ht="15.75" hidden="1" outlineLevel="1">
      <c r="A90" s="1">
        <v>87</v>
      </c>
      <c r="B90" s="99" t="s">
        <v>126</v>
      </c>
      <c r="C90" s="118" t="s">
        <v>6</v>
      </c>
      <c r="D90" s="211">
        <v>23</v>
      </c>
      <c r="E90" s="7"/>
      <c r="F90" s="7"/>
      <c r="G90" s="7"/>
      <c r="H90" s="60"/>
      <c r="I90" s="60"/>
      <c r="J90" s="60"/>
      <c r="K90" s="60"/>
      <c r="L90" s="60"/>
      <c r="M90" s="11">
        <f t="shared" si="13"/>
        <v>0</v>
      </c>
      <c r="N90" s="51" t="e">
        <f t="shared" si="10"/>
        <v>#DIV/0!</v>
      </c>
      <c r="O90" s="80">
        <f t="shared" si="11"/>
        <v>-1620</v>
      </c>
      <c r="P90" s="59" t="e">
        <f t="shared" si="12"/>
        <v>#DIV/0!</v>
      </c>
    </row>
    <row r="91" spans="1:16" ht="15.75" hidden="1" outlineLevel="1">
      <c r="A91" s="1">
        <v>88</v>
      </c>
      <c r="B91" s="104" t="s">
        <v>68</v>
      </c>
      <c r="C91" s="118" t="s">
        <v>5</v>
      </c>
      <c r="D91" s="211">
        <v>24</v>
      </c>
      <c r="E91" s="7"/>
      <c r="F91" s="7"/>
      <c r="G91" s="7"/>
      <c r="H91" s="60"/>
      <c r="I91" s="60"/>
      <c r="J91" s="60"/>
      <c r="K91" s="60"/>
      <c r="L91" s="60"/>
      <c r="M91" s="11">
        <f t="shared" si="13"/>
        <v>0</v>
      </c>
      <c r="N91" s="51" t="e">
        <f t="shared" si="10"/>
        <v>#DIV/0!</v>
      </c>
      <c r="O91" s="80">
        <f t="shared" si="11"/>
        <v>-1620</v>
      </c>
      <c r="P91" s="59" t="e">
        <f t="shared" si="12"/>
        <v>#DIV/0!</v>
      </c>
    </row>
    <row r="92" spans="1:16" ht="15.75" hidden="1" outlineLevel="1">
      <c r="A92" s="1">
        <v>89</v>
      </c>
      <c r="B92" s="103" t="s">
        <v>71</v>
      </c>
      <c r="C92" s="118" t="s">
        <v>6</v>
      </c>
      <c r="D92" s="211">
        <v>31</v>
      </c>
      <c r="E92" s="60"/>
      <c r="F92" s="7"/>
      <c r="G92" s="7"/>
      <c r="H92" s="60"/>
      <c r="I92" s="60"/>
      <c r="J92" s="60"/>
      <c r="K92" s="60"/>
      <c r="L92" s="60"/>
      <c r="M92" s="11">
        <f t="shared" si="13"/>
        <v>0</v>
      </c>
      <c r="N92" s="51" t="e">
        <f t="shared" si="10"/>
        <v>#DIV/0!</v>
      </c>
      <c r="O92" s="80">
        <f t="shared" si="11"/>
        <v>-1620</v>
      </c>
      <c r="P92" s="59" t="e">
        <f t="shared" si="12"/>
        <v>#DIV/0!</v>
      </c>
    </row>
    <row r="93" spans="1:16" ht="15.75" hidden="1" outlineLevel="1">
      <c r="A93" s="1">
        <v>90</v>
      </c>
      <c r="B93" s="72" t="s">
        <v>18</v>
      </c>
      <c r="C93" s="118" t="s">
        <v>11</v>
      </c>
      <c r="D93" s="211">
        <v>7</v>
      </c>
      <c r="E93" s="7"/>
      <c r="F93" s="7"/>
      <c r="G93" s="7"/>
      <c r="H93" s="60"/>
      <c r="I93" s="60"/>
      <c r="J93" s="60"/>
      <c r="K93" s="60"/>
      <c r="L93" s="60"/>
      <c r="M93" s="11">
        <f t="shared" si="13"/>
        <v>0</v>
      </c>
      <c r="N93" s="51" t="e">
        <f t="shared" si="10"/>
        <v>#DIV/0!</v>
      </c>
      <c r="O93" s="80">
        <f t="shared" si="11"/>
        <v>-1620</v>
      </c>
      <c r="P93" s="59" t="e">
        <f t="shared" si="12"/>
        <v>#DIV/0!</v>
      </c>
    </row>
    <row r="94" spans="1:16" ht="15.75" hidden="1" outlineLevel="1">
      <c r="A94" s="1">
        <v>91</v>
      </c>
      <c r="B94" s="72" t="s">
        <v>127</v>
      </c>
      <c r="C94" s="118" t="s">
        <v>6</v>
      </c>
      <c r="D94" s="211">
        <v>21</v>
      </c>
      <c r="E94" s="7"/>
      <c r="F94" s="60"/>
      <c r="G94" s="60"/>
      <c r="H94" s="60"/>
      <c r="I94" s="60"/>
      <c r="J94" s="60"/>
      <c r="K94" s="60"/>
      <c r="L94" s="60"/>
      <c r="M94" s="11">
        <f t="shared" si="13"/>
        <v>0</v>
      </c>
      <c r="N94" s="51" t="e">
        <f t="shared" si="10"/>
        <v>#DIV/0!</v>
      </c>
      <c r="O94" s="80">
        <f t="shared" si="11"/>
        <v>-1620</v>
      </c>
      <c r="P94" s="59" t="e">
        <f t="shared" si="12"/>
        <v>#DIV/0!</v>
      </c>
    </row>
    <row r="95" spans="1:16" ht="15.75" hidden="1" outlineLevel="1">
      <c r="A95" s="1">
        <v>92</v>
      </c>
      <c r="B95" s="76" t="s">
        <v>23</v>
      </c>
      <c r="C95" s="118" t="s">
        <v>6</v>
      </c>
      <c r="D95" s="211">
        <v>31</v>
      </c>
      <c r="E95" s="7"/>
      <c r="F95" s="60"/>
      <c r="G95" s="60"/>
      <c r="H95" s="60"/>
      <c r="I95" s="60"/>
      <c r="J95" s="60"/>
      <c r="K95" s="60"/>
      <c r="L95" s="60"/>
      <c r="M95" s="11">
        <f t="shared" si="13"/>
        <v>0</v>
      </c>
      <c r="N95" s="51" t="e">
        <f t="shared" si="10"/>
        <v>#DIV/0!</v>
      </c>
      <c r="O95" s="80">
        <f t="shared" si="11"/>
        <v>-1620</v>
      </c>
      <c r="P95" s="59" t="e">
        <f t="shared" si="12"/>
        <v>#DIV/0!</v>
      </c>
    </row>
    <row r="96" spans="1:16" ht="15.75" hidden="1" outlineLevel="1">
      <c r="A96" s="1">
        <v>93</v>
      </c>
      <c r="B96" s="87" t="s">
        <v>132</v>
      </c>
      <c r="C96" s="91" t="s">
        <v>6</v>
      </c>
      <c r="D96" s="211">
        <v>26</v>
      </c>
      <c r="E96" s="7"/>
      <c r="F96" s="7"/>
      <c r="G96" s="7"/>
      <c r="H96" s="60"/>
      <c r="I96" s="60"/>
      <c r="J96" s="60"/>
      <c r="K96" s="60"/>
      <c r="L96" s="60"/>
      <c r="M96" s="11">
        <f t="shared" si="13"/>
        <v>0</v>
      </c>
      <c r="N96" s="51" t="e">
        <f t="shared" si="10"/>
        <v>#DIV/0!</v>
      </c>
      <c r="O96" s="80">
        <f t="shared" si="11"/>
        <v>-1620</v>
      </c>
      <c r="P96" s="59" t="e">
        <f t="shared" si="12"/>
        <v>#DIV/0!</v>
      </c>
    </row>
    <row r="97" spans="1:16" ht="15.75" hidden="1" outlineLevel="1">
      <c r="A97" s="1">
        <v>94</v>
      </c>
      <c r="B97" s="55" t="s">
        <v>133</v>
      </c>
      <c r="C97" s="91" t="s">
        <v>78</v>
      </c>
      <c r="D97" s="214">
        <v>1</v>
      </c>
      <c r="E97" s="7"/>
      <c r="F97" s="7"/>
      <c r="G97" s="7"/>
      <c r="H97" s="60"/>
      <c r="I97" s="60"/>
      <c r="J97" s="60"/>
      <c r="K97" s="60"/>
      <c r="L97" s="60"/>
      <c r="M97" s="11">
        <f t="shared" si="13"/>
        <v>0</v>
      </c>
      <c r="N97" s="51" t="e">
        <f t="shared" si="10"/>
        <v>#DIV/0!</v>
      </c>
      <c r="O97" s="80">
        <f t="shared" si="11"/>
        <v>-1620</v>
      </c>
      <c r="P97" s="59" t="e">
        <f t="shared" si="12"/>
        <v>#DIV/0!</v>
      </c>
    </row>
    <row r="98" spans="1:16" ht="15.75" hidden="1" outlineLevel="1">
      <c r="A98" s="1">
        <v>95</v>
      </c>
      <c r="B98" s="55" t="s">
        <v>25</v>
      </c>
      <c r="C98" s="91" t="s">
        <v>6</v>
      </c>
      <c r="D98" s="214">
        <v>22</v>
      </c>
      <c r="E98" s="7"/>
      <c r="F98" s="7"/>
      <c r="G98" s="7"/>
      <c r="H98" s="60"/>
      <c r="I98" s="60"/>
      <c r="J98" s="60"/>
      <c r="K98" s="60"/>
      <c r="L98" s="60"/>
      <c r="M98" s="11">
        <f t="shared" si="13"/>
        <v>0</v>
      </c>
      <c r="N98" s="51" t="e">
        <f t="shared" si="10"/>
        <v>#DIV/0!</v>
      </c>
      <c r="O98" s="80">
        <f t="shared" si="11"/>
        <v>-1620</v>
      </c>
      <c r="P98" s="59" t="e">
        <f t="shared" si="12"/>
        <v>#DIV/0!</v>
      </c>
    </row>
    <row r="99" spans="1:16" ht="15.75" hidden="1" outlineLevel="1">
      <c r="A99" s="1">
        <v>96</v>
      </c>
      <c r="B99" s="154" t="s">
        <v>136</v>
      </c>
      <c r="C99" s="91" t="s">
        <v>5</v>
      </c>
      <c r="D99" s="214">
        <v>14</v>
      </c>
      <c r="E99" s="7"/>
      <c r="F99" s="7"/>
      <c r="G99" s="7"/>
      <c r="H99" s="60"/>
      <c r="I99" s="60"/>
      <c r="J99" s="60"/>
      <c r="K99" s="60"/>
      <c r="L99" s="60"/>
      <c r="M99" s="11">
        <f t="shared" si="13"/>
        <v>0</v>
      </c>
      <c r="N99" s="51" t="e">
        <f t="shared" si="10"/>
        <v>#DIV/0!</v>
      </c>
      <c r="O99" s="80">
        <f t="shared" si="11"/>
        <v>-1620</v>
      </c>
      <c r="P99" s="59" t="e">
        <f t="shared" si="12"/>
        <v>#DIV/0!</v>
      </c>
    </row>
    <row r="100" spans="1:16" ht="15.75" hidden="1" outlineLevel="1">
      <c r="A100" s="1">
        <v>97</v>
      </c>
      <c r="B100" s="106" t="s">
        <v>75</v>
      </c>
      <c r="C100" s="91" t="s">
        <v>77</v>
      </c>
      <c r="D100" s="214">
        <v>16</v>
      </c>
      <c r="E100" s="7"/>
      <c r="F100" s="7"/>
      <c r="G100" s="7"/>
      <c r="H100" s="60"/>
      <c r="I100" s="60"/>
      <c r="J100" s="60"/>
      <c r="K100" s="60"/>
      <c r="L100" s="60"/>
      <c r="M100" s="11">
        <f t="shared" ref="M100:M106" si="14">SUM(E100:L100)+COUNT(E100:L100)*D100</f>
        <v>0</v>
      </c>
      <c r="N100" s="51" t="e">
        <f t="shared" si="10"/>
        <v>#DIV/0!</v>
      </c>
      <c r="O100" s="80">
        <f t="shared" si="11"/>
        <v>-1620</v>
      </c>
      <c r="P100" s="59" t="e">
        <f t="shared" si="12"/>
        <v>#DIV/0!</v>
      </c>
    </row>
    <row r="101" spans="1:16" ht="15.75" hidden="1" outlineLevel="1">
      <c r="A101" s="1">
        <v>98</v>
      </c>
      <c r="B101" s="55" t="s">
        <v>137</v>
      </c>
      <c r="C101" s="91" t="s">
        <v>6</v>
      </c>
      <c r="D101" s="214">
        <v>30</v>
      </c>
      <c r="E101" s="7"/>
      <c r="F101" s="7"/>
      <c r="G101" s="7"/>
      <c r="H101" s="60"/>
      <c r="I101" s="60"/>
      <c r="J101" s="60"/>
      <c r="K101" s="60"/>
      <c r="L101" s="60"/>
      <c r="M101" s="11">
        <f t="shared" si="14"/>
        <v>0</v>
      </c>
      <c r="N101" s="51" t="e">
        <f t="shared" si="10"/>
        <v>#DIV/0!</v>
      </c>
      <c r="O101" s="80">
        <f t="shared" si="11"/>
        <v>-1620</v>
      </c>
      <c r="P101" s="59" t="e">
        <f t="shared" si="12"/>
        <v>#DIV/0!</v>
      </c>
    </row>
    <row r="102" spans="1:16" ht="15.75" hidden="1" outlineLevel="1">
      <c r="A102" s="1">
        <v>99</v>
      </c>
      <c r="B102" s="92" t="s">
        <v>138</v>
      </c>
      <c r="C102" s="91" t="s">
        <v>6</v>
      </c>
      <c r="D102" s="214">
        <v>50</v>
      </c>
      <c r="E102" s="7"/>
      <c r="F102" s="7"/>
      <c r="G102" s="7"/>
      <c r="H102" s="60"/>
      <c r="I102" s="60"/>
      <c r="J102" s="60"/>
      <c r="K102" s="60"/>
      <c r="L102" s="60"/>
      <c r="M102" s="11">
        <f t="shared" si="14"/>
        <v>0</v>
      </c>
      <c r="N102" s="51" t="e">
        <f t="shared" si="10"/>
        <v>#DIV/0!</v>
      </c>
      <c r="O102" s="80">
        <f t="shared" si="11"/>
        <v>-1620</v>
      </c>
      <c r="P102" s="59" t="e">
        <f t="shared" si="12"/>
        <v>#DIV/0!</v>
      </c>
    </row>
    <row r="103" spans="1:16" ht="15.75" hidden="1" outlineLevel="1">
      <c r="A103" s="1">
        <v>100</v>
      </c>
      <c r="B103" s="94" t="s">
        <v>139</v>
      </c>
      <c r="C103" s="8" t="s">
        <v>6</v>
      </c>
      <c r="D103" s="211">
        <v>50</v>
      </c>
      <c r="E103" s="7"/>
      <c r="F103" s="7"/>
      <c r="G103" s="7"/>
      <c r="H103" s="60"/>
      <c r="I103" s="60"/>
      <c r="J103" s="60"/>
      <c r="K103" s="60"/>
      <c r="L103" s="60"/>
      <c r="M103" s="11">
        <f t="shared" si="14"/>
        <v>0</v>
      </c>
      <c r="N103" s="51" t="e">
        <f t="shared" si="10"/>
        <v>#DIV/0!</v>
      </c>
      <c r="O103" s="80">
        <f t="shared" si="11"/>
        <v>-1620</v>
      </c>
      <c r="P103" s="59" t="e">
        <f t="shared" si="12"/>
        <v>#DIV/0!</v>
      </c>
    </row>
    <row r="104" spans="1:16" ht="15.75" hidden="1" outlineLevel="1">
      <c r="A104" s="1">
        <v>101</v>
      </c>
      <c r="B104" s="100" t="s">
        <v>141</v>
      </c>
      <c r="C104" s="116" t="s">
        <v>6</v>
      </c>
      <c r="D104" s="211">
        <v>26</v>
      </c>
      <c r="E104" s="7"/>
      <c r="F104" s="7"/>
      <c r="G104" s="7"/>
      <c r="H104" s="60"/>
      <c r="I104" s="60"/>
      <c r="J104" s="60"/>
      <c r="K104" s="60"/>
      <c r="L104" s="60"/>
      <c r="M104" s="11">
        <f t="shared" si="14"/>
        <v>0</v>
      </c>
      <c r="N104" s="51" t="e">
        <f t="shared" si="10"/>
        <v>#DIV/0!</v>
      </c>
      <c r="O104" s="80">
        <f t="shared" si="11"/>
        <v>-1620</v>
      </c>
      <c r="P104" s="59" t="e">
        <f t="shared" si="12"/>
        <v>#DIV/0!</v>
      </c>
    </row>
    <row r="105" spans="1:16" ht="15.75" hidden="1" outlineLevel="1">
      <c r="A105" s="1">
        <v>102</v>
      </c>
      <c r="B105" s="124" t="s">
        <v>145</v>
      </c>
      <c r="C105" s="91" t="s">
        <v>148</v>
      </c>
      <c r="D105" s="214">
        <v>25</v>
      </c>
      <c r="E105" s="7"/>
      <c r="F105" s="136"/>
      <c r="G105" s="136"/>
      <c r="H105" s="136"/>
      <c r="I105" s="136"/>
      <c r="J105" s="136"/>
      <c r="K105" s="136"/>
      <c r="L105" s="136"/>
      <c r="M105" s="11">
        <f t="shared" si="14"/>
        <v>0</v>
      </c>
      <c r="N105" s="51" t="e">
        <f t="shared" si="10"/>
        <v>#DIV/0!</v>
      </c>
      <c r="O105" s="80">
        <f t="shared" si="11"/>
        <v>-1620</v>
      </c>
      <c r="P105" s="59" t="e">
        <f t="shared" si="12"/>
        <v>#DIV/0!</v>
      </c>
    </row>
    <row r="106" spans="1:16" ht="15.75" hidden="1" outlineLevel="1">
      <c r="A106" s="1">
        <v>103</v>
      </c>
      <c r="B106" s="119" t="s">
        <v>93</v>
      </c>
      <c r="C106" s="91" t="s">
        <v>77</v>
      </c>
      <c r="D106" s="214">
        <v>14</v>
      </c>
      <c r="E106" s="60"/>
      <c r="F106" s="136"/>
      <c r="G106" s="136"/>
      <c r="H106" s="136"/>
      <c r="I106" s="136"/>
      <c r="J106" s="136"/>
      <c r="K106" s="136"/>
      <c r="L106" s="136"/>
      <c r="M106" s="11">
        <f t="shared" si="14"/>
        <v>0</v>
      </c>
      <c r="N106" s="51" t="e">
        <f t="shared" si="10"/>
        <v>#DIV/0!</v>
      </c>
      <c r="O106" s="80">
        <f t="shared" si="11"/>
        <v>-1620</v>
      </c>
      <c r="P106" s="59" t="e">
        <f t="shared" si="12"/>
        <v>#DIV/0!</v>
      </c>
    </row>
    <row r="107" spans="1:16" ht="15.75" collapsed="1">
      <c r="A107" s="2"/>
      <c r="B107" s="2"/>
      <c r="C107" s="9"/>
      <c r="D107" s="215"/>
      <c r="E107" s="138">
        <f t="shared" ref="E107:L107" si="15">MAX(E4:E106)</f>
        <v>229</v>
      </c>
      <c r="F107" s="138">
        <f t="shared" si="15"/>
        <v>247</v>
      </c>
      <c r="G107" s="138">
        <f t="shared" si="15"/>
        <v>234</v>
      </c>
      <c r="H107" s="138">
        <f t="shared" si="15"/>
        <v>294</v>
      </c>
      <c r="I107" s="138">
        <f t="shared" si="15"/>
        <v>247</v>
      </c>
      <c r="J107" s="138">
        <f t="shared" si="15"/>
        <v>265</v>
      </c>
      <c r="K107" s="138">
        <f t="shared" si="15"/>
        <v>236</v>
      </c>
      <c r="L107" s="138">
        <f t="shared" si="15"/>
        <v>235</v>
      </c>
      <c r="M107" s="2"/>
      <c r="N107" s="2"/>
      <c r="O107" s="2"/>
    </row>
  </sheetData>
  <sortState ref="B4:M33">
    <sortCondition descending="1" ref="M4:M33"/>
  </sortState>
  <mergeCells count="10">
    <mergeCell ref="P2:P3"/>
    <mergeCell ref="A1:O1"/>
    <mergeCell ref="A2:A3"/>
    <mergeCell ref="B2:B3"/>
    <mergeCell ref="C2:C3"/>
    <mergeCell ref="D2:D3"/>
    <mergeCell ref="E2:L2"/>
    <mergeCell ref="M2:M3"/>
    <mergeCell ref="N2:N3"/>
    <mergeCell ref="O2:O3"/>
  </mergeCells>
  <conditionalFormatting sqref="E4:L60">
    <cfRule type="cellIs" dxfId="14" priority="6" operator="greaterThan">
      <formula>200</formula>
    </cfRule>
    <cfRule type="cellIs" dxfId="13" priority="5" operator="equal">
      <formula>200</formula>
    </cfRule>
  </conditionalFormatting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U64"/>
  <sheetViews>
    <sheetView showGridLines="0" workbookViewId="0">
      <selection activeCell="W46" sqref="W46"/>
    </sheetView>
  </sheetViews>
  <sheetFormatPr defaultRowHeight="15" outlineLevelRow="1" outlineLevelCol="1"/>
  <cols>
    <col min="1" max="1" width="7.7109375" customWidth="1"/>
    <col min="2" max="2" width="5.85546875" customWidth="1"/>
    <col min="3" max="3" width="25.42578125" style="2" customWidth="1"/>
    <col min="4" max="4" width="16.28515625" style="2" customWidth="1"/>
    <col min="5" max="5" width="5.85546875" style="29" customWidth="1"/>
    <col min="6" max="6" width="6.42578125" style="232" customWidth="1"/>
    <col min="7" max="7" width="6.28515625" style="210" customWidth="1"/>
    <col min="8" max="8" width="6.42578125" style="29" customWidth="1"/>
    <col min="9" max="9" width="6" style="29" customWidth="1"/>
    <col min="10" max="10" width="5.85546875" style="29" hidden="1" customWidth="1" outlineLevel="1"/>
    <col min="11" max="11" width="8.42578125" style="29" customWidth="1" collapsed="1"/>
    <col min="12" max="14" width="6.28515625" style="29" hidden="1" customWidth="1" outlineLevel="1"/>
    <col min="15" max="15" width="6.7109375" style="29" hidden="1" customWidth="1" outlineLevel="1"/>
    <col min="16" max="17" width="6.28515625" style="29" hidden="1" customWidth="1" outlineLevel="1"/>
    <col min="18" max="18" width="8" style="29" customWidth="1" collapsed="1"/>
    <col min="19" max="19" width="7.42578125" style="30" customWidth="1"/>
    <col min="20" max="20" width="8.140625" style="30" customWidth="1"/>
    <col min="21" max="21" width="6.7109375" customWidth="1"/>
  </cols>
  <sheetData>
    <row r="1" spans="1:21" ht="18">
      <c r="C1" s="315" t="s">
        <v>43</v>
      </c>
      <c r="D1" s="315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5"/>
      <c r="S1" s="315"/>
    </row>
    <row r="2" spans="1:21" ht="18">
      <c r="B2" s="15"/>
      <c r="C2" s="312" t="s">
        <v>151</v>
      </c>
      <c r="D2" s="312"/>
      <c r="E2" s="312"/>
      <c r="F2" s="312"/>
      <c r="G2" s="312"/>
      <c r="H2" s="313"/>
      <c r="I2" s="313"/>
      <c r="J2" s="313"/>
      <c r="K2" s="313"/>
      <c r="L2" s="312"/>
      <c r="M2" s="312"/>
      <c r="N2" s="312"/>
      <c r="O2" s="313"/>
      <c r="P2" s="314"/>
      <c r="Q2" s="314"/>
      <c r="R2" s="293"/>
      <c r="S2" s="293"/>
      <c r="T2" s="29"/>
    </row>
    <row r="3" spans="1:21" ht="18">
      <c r="B3" s="15"/>
      <c r="C3" s="174"/>
      <c r="D3" s="174"/>
      <c r="E3" s="26"/>
      <c r="F3" s="227"/>
      <c r="G3" s="233"/>
      <c r="H3" s="31"/>
      <c r="I3" s="31"/>
      <c r="J3" s="31"/>
      <c r="K3" s="26"/>
      <c r="L3" s="26"/>
      <c r="M3" s="26"/>
      <c r="N3" s="26"/>
      <c r="O3" s="26"/>
      <c r="P3" s="166"/>
      <c r="Q3" s="166"/>
      <c r="R3" s="167"/>
      <c r="S3" s="32"/>
      <c r="T3" s="29"/>
    </row>
    <row r="4" spans="1:21" ht="71.25" customHeight="1">
      <c r="A4" s="23" t="s">
        <v>48</v>
      </c>
      <c r="B4" s="16" t="s">
        <v>31</v>
      </c>
      <c r="C4" s="16" t="s">
        <v>34</v>
      </c>
      <c r="D4" s="16" t="s">
        <v>1</v>
      </c>
      <c r="E4" s="33" t="s">
        <v>35</v>
      </c>
      <c r="F4" s="228" t="s">
        <v>36</v>
      </c>
      <c r="G4" s="234" t="s">
        <v>37</v>
      </c>
      <c r="H4" s="45" t="s">
        <v>38</v>
      </c>
      <c r="I4" s="45" t="s">
        <v>39</v>
      </c>
      <c r="J4" s="45" t="s">
        <v>40</v>
      </c>
      <c r="K4" s="46" t="s">
        <v>150</v>
      </c>
      <c r="L4" s="33" t="s">
        <v>35</v>
      </c>
      <c r="M4" s="45" t="s">
        <v>36</v>
      </c>
      <c r="N4" s="45" t="s">
        <v>37</v>
      </c>
      <c r="O4" s="45" t="s">
        <v>38</v>
      </c>
      <c r="P4" s="45" t="s">
        <v>39</v>
      </c>
      <c r="Q4" s="45" t="s">
        <v>40</v>
      </c>
      <c r="R4" s="46" t="s">
        <v>149</v>
      </c>
      <c r="S4" s="33" t="s">
        <v>54</v>
      </c>
      <c r="T4" s="33" t="s">
        <v>55</v>
      </c>
      <c r="U4" s="33" t="s">
        <v>87</v>
      </c>
    </row>
    <row r="5" spans="1:21" ht="15.75">
      <c r="A5" s="317" t="s">
        <v>45</v>
      </c>
      <c r="B5" s="43">
        <v>1</v>
      </c>
      <c r="C5" s="242" t="s">
        <v>153</v>
      </c>
      <c r="D5" s="244" t="s">
        <v>77</v>
      </c>
      <c r="E5" s="180">
        <v>1756</v>
      </c>
      <c r="F5" s="229">
        <v>1947</v>
      </c>
      <c r="G5" s="268">
        <v>1639</v>
      </c>
      <c r="H5" s="181">
        <v>1967</v>
      </c>
      <c r="I5" s="199">
        <v>0</v>
      </c>
      <c r="J5" s="181"/>
      <c r="K5" s="182">
        <f t="shared" ref="K5:K36" si="0">E5+F5+G5+H5+I5+J5</f>
        <v>7309</v>
      </c>
      <c r="L5" s="183"/>
      <c r="M5" s="184"/>
      <c r="N5" s="181"/>
      <c r="O5" s="181"/>
      <c r="P5" s="181"/>
      <c r="Q5" s="181"/>
      <c r="R5" s="185">
        <f t="shared" ref="R5:R36" si="1">SUM(E5:I5)-SMALL(E5:I5,1)-SMALL(E5:I5,2)</f>
        <v>5670</v>
      </c>
      <c r="S5" s="182">
        <f t="shared" ref="S5:S36" si="2">R5-$R$8</f>
        <v>646</v>
      </c>
      <c r="T5" s="194">
        <f t="shared" ref="T5:T36" si="3">R5-$R$12</f>
        <v>816</v>
      </c>
      <c r="U5" s="44">
        <f t="shared" ref="U5:U36" si="4">R5-$R$16</f>
        <v>954</v>
      </c>
    </row>
    <row r="6" spans="1:21" ht="15.75">
      <c r="A6" s="318"/>
      <c r="B6" s="43">
        <v>2</v>
      </c>
      <c r="C6" s="173" t="s">
        <v>73</v>
      </c>
      <c r="D6" s="172" t="s">
        <v>5</v>
      </c>
      <c r="E6" s="180">
        <v>1732</v>
      </c>
      <c r="F6" s="229">
        <v>1652</v>
      </c>
      <c r="G6" s="268">
        <v>1474</v>
      </c>
      <c r="H6" s="181">
        <v>1774</v>
      </c>
      <c r="I6" s="199">
        <v>0</v>
      </c>
      <c r="J6" s="187"/>
      <c r="K6" s="182">
        <f t="shared" si="0"/>
        <v>6632</v>
      </c>
      <c r="L6" s="188"/>
      <c r="M6" s="184"/>
      <c r="N6" s="181"/>
      <c r="O6" s="181"/>
      <c r="P6" s="181"/>
      <c r="Q6" s="181"/>
      <c r="R6" s="185">
        <f t="shared" si="1"/>
        <v>5158</v>
      </c>
      <c r="S6" s="182">
        <f t="shared" si="2"/>
        <v>134</v>
      </c>
      <c r="T6" s="194">
        <f t="shared" si="3"/>
        <v>304</v>
      </c>
      <c r="U6" s="44">
        <f t="shared" si="4"/>
        <v>442</v>
      </c>
    </row>
    <row r="7" spans="1:21" ht="15.75">
      <c r="A7" s="318"/>
      <c r="B7" s="43">
        <v>3</v>
      </c>
      <c r="C7" s="173" t="s">
        <v>7</v>
      </c>
      <c r="D7" s="172" t="s">
        <v>8</v>
      </c>
      <c r="E7" s="259">
        <v>1374</v>
      </c>
      <c r="F7" s="235">
        <v>1622</v>
      </c>
      <c r="G7" s="260">
        <v>1845</v>
      </c>
      <c r="H7" s="181">
        <v>1620</v>
      </c>
      <c r="I7" s="199">
        <v>0</v>
      </c>
      <c r="J7" s="181"/>
      <c r="K7" s="182">
        <f t="shared" si="0"/>
        <v>6461</v>
      </c>
      <c r="L7" s="186"/>
      <c r="M7" s="184"/>
      <c r="N7" s="181"/>
      <c r="O7" s="181"/>
      <c r="P7" s="181"/>
      <c r="Q7" s="181"/>
      <c r="R7" s="185">
        <f t="shared" si="1"/>
        <v>5087</v>
      </c>
      <c r="S7" s="182">
        <f t="shared" si="2"/>
        <v>63</v>
      </c>
      <c r="T7" s="194">
        <f t="shared" si="3"/>
        <v>233</v>
      </c>
      <c r="U7" s="44">
        <f t="shared" si="4"/>
        <v>371</v>
      </c>
    </row>
    <row r="8" spans="1:21" ht="15.75">
      <c r="A8" s="319"/>
      <c r="B8" s="43">
        <v>4</v>
      </c>
      <c r="C8" s="173" t="s">
        <v>129</v>
      </c>
      <c r="D8" s="172" t="s">
        <v>6</v>
      </c>
      <c r="E8" s="259">
        <v>1590</v>
      </c>
      <c r="F8" s="229">
        <v>1744</v>
      </c>
      <c r="G8" s="235">
        <v>1617</v>
      </c>
      <c r="H8" s="181">
        <v>1663</v>
      </c>
      <c r="I8" s="199">
        <v>0</v>
      </c>
      <c r="J8" s="181"/>
      <c r="K8" s="182">
        <f t="shared" si="0"/>
        <v>6614</v>
      </c>
      <c r="L8" s="186"/>
      <c r="M8" s="184"/>
      <c r="N8" s="181"/>
      <c r="O8" s="181"/>
      <c r="P8" s="181"/>
      <c r="Q8" s="181"/>
      <c r="R8" s="185">
        <f t="shared" si="1"/>
        <v>5024</v>
      </c>
      <c r="S8" s="182">
        <f t="shared" si="2"/>
        <v>0</v>
      </c>
      <c r="T8" s="194">
        <f t="shared" si="3"/>
        <v>170</v>
      </c>
      <c r="U8" s="44">
        <f t="shared" si="4"/>
        <v>308</v>
      </c>
    </row>
    <row r="9" spans="1:21" ht="15.75">
      <c r="A9" s="320" t="s">
        <v>46</v>
      </c>
      <c r="B9" s="189">
        <v>5</v>
      </c>
      <c r="C9" s="246" t="s">
        <v>94</v>
      </c>
      <c r="D9" s="198" t="s">
        <v>77</v>
      </c>
      <c r="E9" s="253">
        <v>1529</v>
      </c>
      <c r="F9" s="230">
        <v>1580</v>
      </c>
      <c r="G9" s="247">
        <v>1894</v>
      </c>
      <c r="H9" s="193">
        <v>1537</v>
      </c>
      <c r="I9" s="270">
        <v>0</v>
      </c>
      <c r="J9" s="193"/>
      <c r="K9" s="194">
        <f t="shared" si="0"/>
        <v>6540</v>
      </c>
      <c r="L9" s="195"/>
      <c r="M9" s="196"/>
      <c r="N9" s="193"/>
      <c r="O9" s="193"/>
      <c r="P9" s="193"/>
      <c r="Q9" s="193"/>
      <c r="R9" s="197">
        <f t="shared" si="1"/>
        <v>5011</v>
      </c>
      <c r="S9" s="194">
        <f t="shared" si="2"/>
        <v>-13</v>
      </c>
      <c r="T9" s="194">
        <f t="shared" si="3"/>
        <v>157</v>
      </c>
      <c r="U9" s="44">
        <f t="shared" si="4"/>
        <v>295</v>
      </c>
    </row>
    <row r="10" spans="1:21" ht="15.75">
      <c r="A10" s="321"/>
      <c r="B10" s="189">
        <v>6</v>
      </c>
      <c r="C10" s="190" t="s">
        <v>63</v>
      </c>
      <c r="D10" s="191" t="s">
        <v>6</v>
      </c>
      <c r="E10" s="192">
        <v>1588</v>
      </c>
      <c r="F10" s="269">
        <v>1341</v>
      </c>
      <c r="G10" s="245">
        <v>1717</v>
      </c>
      <c r="H10" s="193">
        <v>1664</v>
      </c>
      <c r="I10" s="270">
        <v>0</v>
      </c>
      <c r="J10" s="193"/>
      <c r="K10" s="194">
        <f t="shared" si="0"/>
        <v>6310</v>
      </c>
      <c r="L10" s="195"/>
      <c r="M10" s="196"/>
      <c r="N10" s="193"/>
      <c r="O10" s="193"/>
      <c r="P10" s="193"/>
      <c r="Q10" s="193"/>
      <c r="R10" s="197">
        <f t="shared" si="1"/>
        <v>4969</v>
      </c>
      <c r="S10" s="194">
        <f t="shared" si="2"/>
        <v>-55</v>
      </c>
      <c r="T10" s="194">
        <f t="shared" si="3"/>
        <v>115</v>
      </c>
      <c r="U10" s="44">
        <f t="shared" si="4"/>
        <v>253</v>
      </c>
    </row>
    <row r="11" spans="1:21" ht="15.75">
      <c r="A11" s="321"/>
      <c r="B11" s="189">
        <v>7</v>
      </c>
      <c r="C11" s="190" t="s">
        <v>19</v>
      </c>
      <c r="D11" s="198" t="s">
        <v>6</v>
      </c>
      <c r="E11" s="253">
        <v>1407</v>
      </c>
      <c r="F11" s="230">
        <v>1509</v>
      </c>
      <c r="G11" s="245">
        <v>1656</v>
      </c>
      <c r="H11" s="193">
        <v>1697</v>
      </c>
      <c r="I11" s="270">
        <v>0</v>
      </c>
      <c r="J11" s="193"/>
      <c r="K11" s="194">
        <f t="shared" si="0"/>
        <v>6269</v>
      </c>
      <c r="L11" s="261"/>
      <c r="M11" s="262"/>
      <c r="N11" s="193"/>
      <c r="O11" s="193"/>
      <c r="P11" s="193"/>
      <c r="Q11" s="193"/>
      <c r="R11" s="197">
        <f t="shared" si="1"/>
        <v>4862</v>
      </c>
      <c r="S11" s="194">
        <f t="shared" si="2"/>
        <v>-162</v>
      </c>
      <c r="T11" s="194">
        <f t="shared" si="3"/>
        <v>8</v>
      </c>
      <c r="U11" s="44">
        <f t="shared" si="4"/>
        <v>146</v>
      </c>
    </row>
    <row r="12" spans="1:21" ht="15.75">
      <c r="A12" s="322"/>
      <c r="B12" s="189">
        <v>8</v>
      </c>
      <c r="C12" s="263" t="s">
        <v>69</v>
      </c>
      <c r="D12" s="264" t="s">
        <v>8</v>
      </c>
      <c r="E12" s="250">
        <v>0</v>
      </c>
      <c r="F12" s="230">
        <v>1661</v>
      </c>
      <c r="G12" s="245">
        <v>1665</v>
      </c>
      <c r="H12" s="193">
        <v>1528</v>
      </c>
      <c r="I12" s="270">
        <v>0</v>
      </c>
      <c r="J12" s="193"/>
      <c r="K12" s="194">
        <f t="shared" si="0"/>
        <v>4854</v>
      </c>
      <c r="L12" s="195"/>
      <c r="M12" s="262"/>
      <c r="N12" s="193"/>
      <c r="O12" s="193"/>
      <c r="P12" s="193"/>
      <c r="Q12" s="193"/>
      <c r="R12" s="197">
        <f t="shared" si="1"/>
        <v>4854</v>
      </c>
      <c r="S12" s="194">
        <f t="shared" si="2"/>
        <v>-170</v>
      </c>
      <c r="T12" s="194">
        <f t="shared" si="3"/>
        <v>0</v>
      </c>
      <c r="U12" s="44">
        <f t="shared" si="4"/>
        <v>138</v>
      </c>
    </row>
    <row r="13" spans="1:21" ht="15.75">
      <c r="A13" s="323" t="s">
        <v>47</v>
      </c>
      <c r="B13" s="18">
        <v>9</v>
      </c>
      <c r="C13" s="134" t="s">
        <v>118</v>
      </c>
      <c r="D13" s="142" t="s">
        <v>6</v>
      </c>
      <c r="E13" s="250">
        <v>0</v>
      </c>
      <c r="F13" s="231">
        <v>1683</v>
      </c>
      <c r="G13" s="248">
        <v>1487</v>
      </c>
      <c r="H13" s="201">
        <v>1673</v>
      </c>
      <c r="I13" s="271">
        <v>0</v>
      </c>
      <c r="J13" s="201"/>
      <c r="K13" s="44">
        <f t="shared" si="0"/>
        <v>4843</v>
      </c>
      <c r="L13" s="265"/>
      <c r="M13" s="206"/>
      <c r="N13" s="201"/>
      <c r="O13" s="201"/>
      <c r="P13" s="201"/>
      <c r="Q13" s="201"/>
      <c r="R13" s="204">
        <f t="shared" si="1"/>
        <v>4843</v>
      </c>
      <c r="S13" s="44">
        <f t="shared" si="2"/>
        <v>-181</v>
      </c>
      <c r="T13" s="44">
        <f t="shared" si="3"/>
        <v>-11</v>
      </c>
      <c r="U13" s="44">
        <f t="shared" si="4"/>
        <v>127</v>
      </c>
    </row>
    <row r="14" spans="1:21" ht="15.75">
      <c r="A14" s="324"/>
      <c r="B14" s="18">
        <v>10</v>
      </c>
      <c r="C14" s="134" t="s">
        <v>17</v>
      </c>
      <c r="D14" s="142" t="s">
        <v>6</v>
      </c>
      <c r="E14" s="200">
        <v>1423</v>
      </c>
      <c r="F14" s="231">
        <v>1667</v>
      </c>
      <c r="G14" s="249">
        <v>0</v>
      </c>
      <c r="H14" s="201">
        <v>1636</v>
      </c>
      <c r="I14" s="271">
        <v>0</v>
      </c>
      <c r="J14" s="201"/>
      <c r="K14" s="44">
        <f t="shared" si="0"/>
        <v>4726</v>
      </c>
      <c r="L14" s="265"/>
      <c r="M14" s="206"/>
      <c r="N14" s="201"/>
      <c r="O14" s="201"/>
      <c r="P14" s="201"/>
      <c r="Q14" s="201"/>
      <c r="R14" s="204">
        <f t="shared" si="1"/>
        <v>4726</v>
      </c>
      <c r="S14" s="44">
        <f t="shared" si="2"/>
        <v>-298</v>
      </c>
      <c r="T14" s="44">
        <f t="shared" si="3"/>
        <v>-128</v>
      </c>
      <c r="U14" s="44">
        <f t="shared" si="4"/>
        <v>10</v>
      </c>
    </row>
    <row r="15" spans="1:21" ht="15.75">
      <c r="A15" s="324"/>
      <c r="B15" s="18">
        <v>11</v>
      </c>
      <c r="C15" s="162" t="s">
        <v>67</v>
      </c>
      <c r="D15" s="142" t="s">
        <v>77</v>
      </c>
      <c r="E15" s="200">
        <v>1632</v>
      </c>
      <c r="F15" s="273">
        <v>1483</v>
      </c>
      <c r="G15" s="266">
        <v>1545</v>
      </c>
      <c r="H15" s="201">
        <v>1547</v>
      </c>
      <c r="I15" s="271">
        <v>0</v>
      </c>
      <c r="J15" s="201"/>
      <c r="K15" s="44">
        <f t="shared" si="0"/>
        <v>6207</v>
      </c>
      <c r="L15" s="202"/>
      <c r="M15" s="203"/>
      <c r="N15" s="201"/>
      <c r="O15" s="201"/>
      <c r="P15" s="201"/>
      <c r="Q15" s="201"/>
      <c r="R15" s="204">
        <f t="shared" si="1"/>
        <v>4724</v>
      </c>
      <c r="S15" s="44">
        <f t="shared" si="2"/>
        <v>-300</v>
      </c>
      <c r="T15" s="44">
        <f t="shared" si="3"/>
        <v>-130</v>
      </c>
      <c r="U15" s="44">
        <f t="shared" si="4"/>
        <v>8</v>
      </c>
    </row>
    <row r="16" spans="1:21" ht="15.75">
      <c r="A16" s="325"/>
      <c r="B16" s="18">
        <v>12</v>
      </c>
      <c r="C16" s="237" t="s">
        <v>165</v>
      </c>
      <c r="D16" s="267" t="s">
        <v>77</v>
      </c>
      <c r="E16" s="250">
        <v>0</v>
      </c>
      <c r="F16" s="231">
        <v>1572</v>
      </c>
      <c r="G16" s="248">
        <v>1509</v>
      </c>
      <c r="H16" s="201">
        <v>1635</v>
      </c>
      <c r="I16" s="271">
        <v>0</v>
      </c>
      <c r="J16" s="201"/>
      <c r="K16" s="44">
        <f t="shared" si="0"/>
        <v>4716</v>
      </c>
      <c r="L16" s="205"/>
      <c r="M16" s="206"/>
      <c r="N16" s="201"/>
      <c r="O16" s="201"/>
      <c r="P16" s="201"/>
      <c r="Q16" s="201"/>
      <c r="R16" s="204">
        <f t="shared" si="1"/>
        <v>4716</v>
      </c>
      <c r="S16" s="44">
        <f t="shared" si="2"/>
        <v>-308</v>
      </c>
      <c r="T16" s="44">
        <f t="shared" si="3"/>
        <v>-138</v>
      </c>
      <c r="U16" s="44">
        <f t="shared" si="4"/>
        <v>0</v>
      </c>
    </row>
    <row r="17" spans="1:21" ht="15.75">
      <c r="A17" s="19"/>
      <c r="B17" s="17">
        <v>13</v>
      </c>
      <c r="C17" s="72" t="s">
        <v>26</v>
      </c>
      <c r="D17" s="116" t="s">
        <v>5</v>
      </c>
      <c r="E17" s="145">
        <v>1602</v>
      </c>
      <c r="F17" s="13">
        <v>1643</v>
      </c>
      <c r="G17" s="257">
        <v>1464</v>
      </c>
      <c r="H17" s="258">
        <v>1406</v>
      </c>
      <c r="I17" s="133">
        <v>0</v>
      </c>
      <c r="J17" s="28"/>
      <c r="K17" s="34">
        <f t="shared" si="0"/>
        <v>6115</v>
      </c>
      <c r="L17" s="66"/>
      <c r="M17" s="69"/>
      <c r="N17" s="28"/>
      <c r="O17" s="28"/>
      <c r="P17" s="28"/>
      <c r="Q17" s="28"/>
      <c r="R17" s="168">
        <f t="shared" si="1"/>
        <v>4709</v>
      </c>
      <c r="S17" s="34">
        <f t="shared" si="2"/>
        <v>-315</v>
      </c>
      <c r="T17" s="34">
        <f t="shared" si="3"/>
        <v>-145</v>
      </c>
      <c r="U17" s="34">
        <f t="shared" si="4"/>
        <v>-7</v>
      </c>
    </row>
    <row r="18" spans="1:21" ht="15.75">
      <c r="A18" s="19"/>
      <c r="B18" s="17">
        <v>14</v>
      </c>
      <c r="C18" s="100" t="s">
        <v>99</v>
      </c>
      <c r="D18" s="83" t="s">
        <v>77</v>
      </c>
      <c r="E18" s="254">
        <v>1411</v>
      </c>
      <c r="F18" s="13">
        <v>1720</v>
      </c>
      <c r="G18" s="257">
        <v>1451</v>
      </c>
      <c r="H18" s="28">
        <v>1535</v>
      </c>
      <c r="I18" s="133">
        <v>0</v>
      </c>
      <c r="J18" s="28"/>
      <c r="K18" s="34">
        <f t="shared" si="0"/>
        <v>6117</v>
      </c>
      <c r="L18" s="114"/>
      <c r="M18" s="27"/>
      <c r="N18" s="28"/>
      <c r="O18" s="28"/>
      <c r="P18" s="28"/>
      <c r="Q18" s="28"/>
      <c r="R18" s="168">
        <f t="shared" si="1"/>
        <v>4706</v>
      </c>
      <c r="S18" s="34">
        <f t="shared" si="2"/>
        <v>-318</v>
      </c>
      <c r="T18" s="34">
        <f t="shared" si="3"/>
        <v>-148</v>
      </c>
      <c r="U18" s="34">
        <f t="shared" si="4"/>
        <v>-10</v>
      </c>
    </row>
    <row r="19" spans="1:21" ht="15.75">
      <c r="A19" s="19"/>
      <c r="B19" s="17">
        <v>15</v>
      </c>
      <c r="C19" s="243" t="s">
        <v>130</v>
      </c>
      <c r="D19" s="118" t="s">
        <v>6</v>
      </c>
      <c r="E19" s="145">
        <v>1495</v>
      </c>
      <c r="F19" s="13">
        <v>1473</v>
      </c>
      <c r="G19" s="249">
        <v>0</v>
      </c>
      <c r="H19" s="28">
        <v>1707</v>
      </c>
      <c r="I19" s="133">
        <v>0</v>
      </c>
      <c r="J19" s="28"/>
      <c r="K19" s="34">
        <f t="shared" si="0"/>
        <v>4675</v>
      </c>
      <c r="L19" s="66"/>
      <c r="M19" s="69"/>
      <c r="N19" s="27"/>
      <c r="O19" s="28"/>
      <c r="P19" s="28"/>
      <c r="Q19" s="28"/>
      <c r="R19" s="168">
        <f t="shared" si="1"/>
        <v>4675</v>
      </c>
      <c r="S19" s="34">
        <f t="shared" si="2"/>
        <v>-349</v>
      </c>
      <c r="T19" s="34">
        <f t="shared" si="3"/>
        <v>-179</v>
      </c>
      <c r="U19" s="34">
        <f t="shared" si="4"/>
        <v>-41</v>
      </c>
    </row>
    <row r="20" spans="1:21" ht="15.75">
      <c r="A20" s="19"/>
      <c r="B20" s="17">
        <v>16</v>
      </c>
      <c r="C20" s="99" t="s">
        <v>142</v>
      </c>
      <c r="D20" s="116" t="s">
        <v>77</v>
      </c>
      <c r="E20" s="250">
        <v>0</v>
      </c>
      <c r="F20" s="13">
        <v>1631</v>
      </c>
      <c r="G20" s="236">
        <v>1576</v>
      </c>
      <c r="H20" s="28">
        <v>1465</v>
      </c>
      <c r="I20" s="133">
        <v>0</v>
      </c>
      <c r="J20" s="28"/>
      <c r="K20" s="34">
        <f t="shared" si="0"/>
        <v>4672</v>
      </c>
      <c r="L20" s="114"/>
      <c r="M20" s="27"/>
      <c r="N20" s="28"/>
      <c r="O20" s="28"/>
      <c r="P20" s="28"/>
      <c r="Q20" s="28"/>
      <c r="R20" s="168">
        <f t="shared" si="1"/>
        <v>4672</v>
      </c>
      <c r="S20" s="34">
        <f t="shared" si="2"/>
        <v>-352</v>
      </c>
      <c r="T20" s="34">
        <f t="shared" si="3"/>
        <v>-182</v>
      </c>
      <c r="U20" s="34">
        <f t="shared" si="4"/>
        <v>-44</v>
      </c>
    </row>
    <row r="21" spans="1:21" ht="15.75">
      <c r="A21" s="19"/>
      <c r="B21" s="17">
        <v>17</v>
      </c>
      <c r="C21" s="100" t="s">
        <v>9</v>
      </c>
      <c r="D21" s="118" t="s">
        <v>13</v>
      </c>
      <c r="E21" s="145">
        <v>1486</v>
      </c>
      <c r="F21" s="13">
        <v>1667</v>
      </c>
      <c r="G21" s="36">
        <v>1506</v>
      </c>
      <c r="H21" s="258">
        <v>1453</v>
      </c>
      <c r="I21" s="133">
        <v>0</v>
      </c>
      <c r="J21" s="28"/>
      <c r="K21" s="34">
        <f t="shared" si="0"/>
        <v>6112</v>
      </c>
      <c r="L21" s="67"/>
      <c r="M21" s="69"/>
      <c r="N21" s="28"/>
      <c r="O21" s="28"/>
      <c r="P21" s="258"/>
      <c r="Q21" s="28"/>
      <c r="R21" s="168">
        <f t="shared" si="1"/>
        <v>4659</v>
      </c>
      <c r="S21" s="34">
        <f t="shared" si="2"/>
        <v>-365</v>
      </c>
      <c r="T21" s="34">
        <f t="shared" si="3"/>
        <v>-195</v>
      </c>
      <c r="U21" s="34">
        <f t="shared" si="4"/>
        <v>-57</v>
      </c>
    </row>
    <row r="22" spans="1:21" ht="15.75">
      <c r="A22" s="19"/>
      <c r="B22" s="17">
        <v>18</v>
      </c>
      <c r="C22" s="76" t="s">
        <v>15</v>
      </c>
      <c r="D22" s="118" t="s">
        <v>6</v>
      </c>
      <c r="E22" s="145">
        <v>1482</v>
      </c>
      <c r="F22" s="13">
        <v>1508</v>
      </c>
      <c r="G22" s="236">
        <v>1648</v>
      </c>
      <c r="H22" s="258">
        <v>1468</v>
      </c>
      <c r="I22" s="133">
        <v>0</v>
      </c>
      <c r="J22" s="28"/>
      <c r="K22" s="34">
        <f t="shared" si="0"/>
        <v>6106</v>
      </c>
      <c r="L22" s="35"/>
      <c r="M22" s="27"/>
      <c r="N22" s="28"/>
      <c r="O22" s="28"/>
      <c r="P22" s="28"/>
      <c r="Q22" s="28"/>
      <c r="R22" s="168">
        <f t="shared" si="1"/>
        <v>4638</v>
      </c>
      <c r="S22" s="34">
        <f t="shared" si="2"/>
        <v>-386</v>
      </c>
      <c r="T22" s="34">
        <f t="shared" si="3"/>
        <v>-216</v>
      </c>
      <c r="U22" s="34">
        <f t="shared" si="4"/>
        <v>-78</v>
      </c>
    </row>
    <row r="23" spans="1:21" ht="15.75">
      <c r="A23" s="19"/>
      <c r="B23" s="17">
        <v>19</v>
      </c>
      <c r="C23" s="101" t="s">
        <v>143</v>
      </c>
      <c r="D23" s="116" t="s">
        <v>77</v>
      </c>
      <c r="E23" s="145">
        <v>1511</v>
      </c>
      <c r="F23" s="13">
        <v>1630</v>
      </c>
      <c r="G23" s="257">
        <v>1494</v>
      </c>
      <c r="H23" s="272">
        <v>0</v>
      </c>
      <c r="I23" s="133">
        <v>0</v>
      </c>
      <c r="J23" s="28"/>
      <c r="K23" s="34">
        <f t="shared" si="0"/>
        <v>4635</v>
      </c>
      <c r="L23" s="35"/>
      <c r="M23" s="69"/>
      <c r="N23" s="28"/>
      <c r="O23" s="28"/>
      <c r="P23" s="28"/>
      <c r="Q23" s="28"/>
      <c r="R23" s="168">
        <f t="shared" si="1"/>
        <v>4635</v>
      </c>
      <c r="S23" s="34">
        <f t="shared" si="2"/>
        <v>-389</v>
      </c>
      <c r="T23" s="34">
        <f t="shared" si="3"/>
        <v>-219</v>
      </c>
      <c r="U23" s="34">
        <f t="shared" si="4"/>
        <v>-81</v>
      </c>
    </row>
    <row r="24" spans="1:21" ht="15.75">
      <c r="A24" s="19"/>
      <c r="B24" s="17">
        <v>20</v>
      </c>
      <c r="C24" s="255" t="s">
        <v>66</v>
      </c>
      <c r="D24" s="126" t="s">
        <v>77</v>
      </c>
      <c r="E24" s="250">
        <v>0</v>
      </c>
      <c r="F24" s="13">
        <v>1518</v>
      </c>
      <c r="G24" s="236">
        <v>1589</v>
      </c>
      <c r="H24" s="28">
        <v>1523</v>
      </c>
      <c r="I24" s="133">
        <v>0</v>
      </c>
      <c r="J24" s="28"/>
      <c r="K24" s="34">
        <f t="shared" si="0"/>
        <v>4630</v>
      </c>
      <c r="L24" s="67"/>
      <c r="M24" s="69"/>
      <c r="N24" s="28"/>
      <c r="O24" s="28"/>
      <c r="P24" s="28"/>
      <c r="Q24" s="28"/>
      <c r="R24" s="168">
        <f t="shared" si="1"/>
        <v>4630</v>
      </c>
      <c r="S24" s="34">
        <f t="shared" si="2"/>
        <v>-394</v>
      </c>
      <c r="T24" s="34">
        <f t="shared" si="3"/>
        <v>-224</v>
      </c>
      <c r="U24" s="34">
        <f t="shared" si="4"/>
        <v>-86</v>
      </c>
    </row>
    <row r="25" spans="1:21" ht="15.75">
      <c r="A25" s="19"/>
      <c r="B25" s="17">
        <v>21</v>
      </c>
      <c r="C25" s="72" t="s">
        <v>12</v>
      </c>
      <c r="D25" s="118" t="s">
        <v>6</v>
      </c>
      <c r="E25" s="250">
        <v>0</v>
      </c>
      <c r="F25" s="13">
        <v>1488</v>
      </c>
      <c r="G25" s="236">
        <v>1434</v>
      </c>
      <c r="H25" s="28">
        <v>1662</v>
      </c>
      <c r="I25" s="133">
        <v>0</v>
      </c>
      <c r="J25" s="28"/>
      <c r="K25" s="34">
        <f t="shared" si="0"/>
        <v>4584</v>
      </c>
      <c r="L25" s="35"/>
      <c r="M25" s="27"/>
      <c r="N25" s="36"/>
      <c r="O25" s="28"/>
      <c r="P25" s="28"/>
      <c r="Q25" s="28"/>
      <c r="R25" s="168">
        <f t="shared" si="1"/>
        <v>4584</v>
      </c>
      <c r="S25" s="34">
        <f t="shared" si="2"/>
        <v>-440</v>
      </c>
      <c r="T25" s="34">
        <f t="shared" si="3"/>
        <v>-270</v>
      </c>
      <c r="U25" s="34">
        <f t="shared" si="4"/>
        <v>-132</v>
      </c>
    </row>
    <row r="26" spans="1:21" ht="15.75">
      <c r="A26" s="19"/>
      <c r="B26" s="17">
        <v>22</v>
      </c>
      <c r="C26" s="87" t="s">
        <v>70</v>
      </c>
      <c r="D26" s="118" t="s">
        <v>5</v>
      </c>
      <c r="E26" s="254">
        <v>1223</v>
      </c>
      <c r="F26" s="13">
        <v>1404</v>
      </c>
      <c r="G26" s="236">
        <v>1644</v>
      </c>
      <c r="H26" s="28">
        <v>1523</v>
      </c>
      <c r="I26" s="133">
        <v>0</v>
      </c>
      <c r="J26" s="28"/>
      <c r="K26" s="34">
        <f t="shared" si="0"/>
        <v>5794</v>
      </c>
      <c r="L26" s="67"/>
      <c r="M26" s="69"/>
      <c r="N26" s="28"/>
      <c r="O26" s="28"/>
      <c r="P26" s="28"/>
      <c r="Q26" s="28"/>
      <c r="R26" s="168">
        <f t="shared" si="1"/>
        <v>4571</v>
      </c>
      <c r="S26" s="34">
        <f t="shared" si="2"/>
        <v>-453</v>
      </c>
      <c r="T26" s="34">
        <f t="shared" si="3"/>
        <v>-283</v>
      </c>
      <c r="U26" s="34">
        <f t="shared" si="4"/>
        <v>-145</v>
      </c>
    </row>
    <row r="27" spans="1:21" ht="15.75">
      <c r="A27" s="19"/>
      <c r="B27" s="17">
        <v>23</v>
      </c>
      <c r="C27" s="144" t="s">
        <v>120</v>
      </c>
      <c r="D27" s="118" t="s">
        <v>6</v>
      </c>
      <c r="E27" s="145">
        <v>1550</v>
      </c>
      <c r="F27" s="13">
        <v>1523</v>
      </c>
      <c r="G27" s="274">
        <v>1412</v>
      </c>
      <c r="H27" s="28">
        <v>1492</v>
      </c>
      <c r="I27" s="133">
        <v>0</v>
      </c>
      <c r="J27" s="28"/>
      <c r="K27" s="34">
        <f t="shared" si="0"/>
        <v>5977</v>
      </c>
      <c r="L27" s="67"/>
      <c r="M27" s="115"/>
      <c r="N27" s="28"/>
      <c r="O27" s="28"/>
      <c r="P27" s="28"/>
      <c r="Q27" s="28"/>
      <c r="R27" s="168">
        <f t="shared" si="1"/>
        <v>4565</v>
      </c>
      <c r="S27" s="34">
        <f t="shared" si="2"/>
        <v>-459</v>
      </c>
      <c r="T27" s="34">
        <f t="shared" si="3"/>
        <v>-289</v>
      </c>
      <c r="U27" s="34">
        <f t="shared" si="4"/>
        <v>-151</v>
      </c>
    </row>
    <row r="28" spans="1:21" ht="15.75">
      <c r="A28" s="19"/>
      <c r="B28" s="17">
        <v>24</v>
      </c>
      <c r="C28" s="143" t="s">
        <v>125</v>
      </c>
      <c r="D28" s="118" t="s">
        <v>6</v>
      </c>
      <c r="E28" s="145">
        <v>1488</v>
      </c>
      <c r="F28" s="249">
        <v>0</v>
      </c>
      <c r="G28" s="236">
        <v>1527</v>
      </c>
      <c r="H28" s="28">
        <v>1509</v>
      </c>
      <c r="I28" s="133">
        <v>0</v>
      </c>
      <c r="J28" s="52"/>
      <c r="K28" s="169">
        <f t="shared" si="0"/>
        <v>4524</v>
      </c>
      <c r="L28" s="114"/>
      <c r="M28" s="252"/>
      <c r="N28" s="256"/>
      <c r="O28" s="28"/>
      <c r="P28" s="28"/>
      <c r="Q28" s="52"/>
      <c r="R28" s="168">
        <f t="shared" si="1"/>
        <v>4524</v>
      </c>
      <c r="S28" s="34">
        <f t="shared" si="2"/>
        <v>-500</v>
      </c>
      <c r="T28" s="34">
        <f t="shared" si="3"/>
        <v>-330</v>
      </c>
      <c r="U28" s="34">
        <f t="shared" si="4"/>
        <v>-192</v>
      </c>
    </row>
    <row r="29" spans="1:21" ht="15.75">
      <c r="A29" s="19"/>
      <c r="B29" s="17">
        <v>25</v>
      </c>
      <c r="C29" s="76" t="s">
        <v>29</v>
      </c>
      <c r="D29" s="116" t="s">
        <v>5</v>
      </c>
      <c r="E29" s="145">
        <v>1463</v>
      </c>
      <c r="F29" s="13">
        <v>1564</v>
      </c>
      <c r="G29" s="236">
        <v>1483</v>
      </c>
      <c r="H29" s="258">
        <v>1454</v>
      </c>
      <c r="I29" s="133">
        <v>0</v>
      </c>
      <c r="J29" s="28"/>
      <c r="K29" s="34">
        <f t="shared" si="0"/>
        <v>5964</v>
      </c>
      <c r="L29" s="35"/>
      <c r="M29" s="27"/>
      <c r="N29" s="28"/>
      <c r="O29" s="28"/>
      <c r="P29" s="28"/>
      <c r="Q29" s="28"/>
      <c r="R29" s="168">
        <f t="shared" si="1"/>
        <v>4510</v>
      </c>
      <c r="S29" s="34">
        <f t="shared" si="2"/>
        <v>-514</v>
      </c>
      <c r="T29" s="34">
        <f t="shared" si="3"/>
        <v>-344</v>
      </c>
      <c r="U29" s="34">
        <f t="shared" si="4"/>
        <v>-206</v>
      </c>
    </row>
    <row r="30" spans="1:21" ht="15.75">
      <c r="A30" s="19"/>
      <c r="B30" s="17">
        <v>26</v>
      </c>
      <c r="C30" s="97" t="s">
        <v>101</v>
      </c>
      <c r="D30" s="116" t="s">
        <v>5</v>
      </c>
      <c r="E30" s="145">
        <v>1299</v>
      </c>
      <c r="F30" s="13">
        <v>1597</v>
      </c>
      <c r="G30" s="236">
        <v>1579</v>
      </c>
      <c r="H30" s="272">
        <v>0</v>
      </c>
      <c r="I30" s="133">
        <v>0</v>
      </c>
      <c r="J30" s="28"/>
      <c r="K30" s="34">
        <f t="shared" si="0"/>
        <v>4475</v>
      </c>
      <c r="L30" s="67"/>
      <c r="M30" s="69"/>
      <c r="N30" s="28"/>
      <c r="O30" s="28"/>
      <c r="P30" s="28"/>
      <c r="Q30" s="28"/>
      <c r="R30" s="168">
        <f t="shared" si="1"/>
        <v>4475</v>
      </c>
      <c r="S30" s="34">
        <f t="shared" si="2"/>
        <v>-549</v>
      </c>
      <c r="T30" s="34">
        <f t="shared" si="3"/>
        <v>-379</v>
      </c>
      <c r="U30" s="34">
        <f t="shared" si="4"/>
        <v>-241</v>
      </c>
    </row>
    <row r="31" spans="1:21" ht="15.75">
      <c r="A31" s="19"/>
      <c r="B31" s="17">
        <v>27</v>
      </c>
      <c r="C31" s="77" t="s">
        <v>103</v>
      </c>
      <c r="D31" s="152" t="s">
        <v>6</v>
      </c>
      <c r="E31" s="250">
        <v>0</v>
      </c>
      <c r="F31" s="13">
        <v>1422</v>
      </c>
      <c r="G31" s="236">
        <v>1510</v>
      </c>
      <c r="H31" s="28">
        <v>1540</v>
      </c>
      <c r="I31" s="133">
        <v>0</v>
      </c>
      <c r="J31" s="28"/>
      <c r="K31" s="34">
        <f t="shared" si="0"/>
        <v>4472</v>
      </c>
      <c r="L31" s="35"/>
      <c r="M31" s="27"/>
      <c r="N31" s="28"/>
      <c r="O31" s="28"/>
      <c r="P31" s="28"/>
      <c r="Q31" s="28"/>
      <c r="R31" s="168">
        <f t="shared" si="1"/>
        <v>4472</v>
      </c>
      <c r="S31" s="34">
        <f t="shared" si="2"/>
        <v>-552</v>
      </c>
      <c r="T31" s="34">
        <f t="shared" si="3"/>
        <v>-382</v>
      </c>
      <c r="U31" s="34">
        <f t="shared" si="4"/>
        <v>-244</v>
      </c>
    </row>
    <row r="32" spans="1:21" ht="15.75">
      <c r="A32" s="19"/>
      <c r="B32" s="17">
        <v>28</v>
      </c>
      <c r="C32" s="132" t="s">
        <v>154</v>
      </c>
      <c r="D32" s="126" t="s">
        <v>6</v>
      </c>
      <c r="E32" s="254">
        <v>1040</v>
      </c>
      <c r="F32" s="13">
        <v>1311</v>
      </c>
      <c r="G32" s="236">
        <v>1255</v>
      </c>
      <c r="H32" s="28">
        <v>1272</v>
      </c>
      <c r="I32" s="133">
        <v>0</v>
      </c>
      <c r="J32" s="28"/>
      <c r="K32" s="34">
        <f t="shared" si="0"/>
        <v>4878</v>
      </c>
      <c r="L32" s="67"/>
      <c r="M32" s="70"/>
      <c r="N32" s="28"/>
      <c r="O32" s="28"/>
      <c r="P32" s="28"/>
      <c r="Q32" s="28"/>
      <c r="R32" s="168">
        <f t="shared" si="1"/>
        <v>3838</v>
      </c>
      <c r="S32" s="34">
        <f t="shared" si="2"/>
        <v>-1186</v>
      </c>
      <c r="T32" s="34">
        <f t="shared" si="3"/>
        <v>-1016</v>
      </c>
      <c r="U32" s="34">
        <f t="shared" si="4"/>
        <v>-878</v>
      </c>
    </row>
    <row r="33" spans="1:21" ht="15.75">
      <c r="A33" s="19"/>
      <c r="B33" s="17">
        <v>29</v>
      </c>
      <c r="C33" s="102" t="s">
        <v>112</v>
      </c>
      <c r="D33" s="118" t="s">
        <v>77</v>
      </c>
      <c r="E33" s="145">
        <v>1772</v>
      </c>
      <c r="F33" s="13">
        <v>1905</v>
      </c>
      <c r="G33" s="249">
        <v>0</v>
      </c>
      <c r="H33" s="272">
        <v>0</v>
      </c>
      <c r="I33" s="133">
        <v>0</v>
      </c>
      <c r="J33" s="28"/>
      <c r="K33" s="34">
        <f t="shared" si="0"/>
        <v>3677</v>
      </c>
      <c r="L33" s="35"/>
      <c r="M33" s="27"/>
      <c r="N33" s="28"/>
      <c r="O33" s="28"/>
      <c r="P33" s="28"/>
      <c r="Q33" s="28"/>
      <c r="R33" s="168">
        <f t="shared" si="1"/>
        <v>3677</v>
      </c>
      <c r="S33" s="34">
        <f t="shared" si="2"/>
        <v>-1347</v>
      </c>
      <c r="T33" s="34">
        <f t="shared" si="3"/>
        <v>-1177</v>
      </c>
      <c r="U33" s="34">
        <f t="shared" si="4"/>
        <v>-1039</v>
      </c>
    </row>
    <row r="34" spans="1:21" ht="15.75">
      <c r="A34" s="19"/>
      <c r="B34" s="17">
        <v>30</v>
      </c>
      <c r="C34" s="76" t="s">
        <v>111</v>
      </c>
      <c r="D34" s="126" t="s">
        <v>6</v>
      </c>
      <c r="E34" s="250">
        <v>0</v>
      </c>
      <c r="F34" s="13">
        <v>1569</v>
      </c>
      <c r="G34" s="236">
        <v>1609</v>
      </c>
      <c r="H34" s="272">
        <v>0</v>
      </c>
      <c r="I34" s="133">
        <v>0</v>
      </c>
      <c r="J34" s="28"/>
      <c r="K34" s="34">
        <f t="shared" si="0"/>
        <v>3178</v>
      </c>
      <c r="L34" s="67"/>
      <c r="M34" s="70"/>
      <c r="N34" s="28"/>
      <c r="O34" s="28"/>
      <c r="P34" s="28"/>
      <c r="Q34" s="28"/>
      <c r="R34" s="168">
        <f t="shared" si="1"/>
        <v>3178</v>
      </c>
      <c r="S34" s="34">
        <f t="shared" si="2"/>
        <v>-1846</v>
      </c>
      <c r="T34" s="34">
        <f t="shared" si="3"/>
        <v>-1676</v>
      </c>
      <c r="U34" s="34">
        <f t="shared" si="4"/>
        <v>-1538</v>
      </c>
    </row>
    <row r="35" spans="1:21" ht="15.75">
      <c r="A35" s="19"/>
      <c r="B35" s="17">
        <v>31</v>
      </c>
      <c r="C35" s="76" t="s">
        <v>27</v>
      </c>
      <c r="D35" s="118" t="s">
        <v>5</v>
      </c>
      <c r="E35" s="145">
        <v>1512</v>
      </c>
      <c r="F35" s="249">
        <v>0</v>
      </c>
      <c r="G35" s="249">
        <v>0</v>
      </c>
      <c r="H35" s="28">
        <v>1644</v>
      </c>
      <c r="I35" s="133">
        <v>0</v>
      </c>
      <c r="J35" s="28"/>
      <c r="K35" s="34">
        <f t="shared" si="0"/>
        <v>3156</v>
      </c>
      <c r="L35" s="35"/>
      <c r="M35" s="27"/>
      <c r="N35" s="28"/>
      <c r="O35" s="28"/>
      <c r="P35" s="28"/>
      <c r="Q35" s="28"/>
      <c r="R35" s="168">
        <f t="shared" si="1"/>
        <v>3156</v>
      </c>
      <c r="S35" s="34">
        <f t="shared" si="2"/>
        <v>-1868</v>
      </c>
      <c r="T35" s="34">
        <f t="shared" si="3"/>
        <v>-1698</v>
      </c>
      <c r="U35" s="34">
        <f t="shared" si="4"/>
        <v>-1560</v>
      </c>
    </row>
    <row r="36" spans="1:21" ht="15.75">
      <c r="A36" s="19"/>
      <c r="B36" s="17">
        <v>32</v>
      </c>
      <c r="C36" s="71" t="s">
        <v>178</v>
      </c>
      <c r="D36" s="83" t="s">
        <v>6</v>
      </c>
      <c r="E36" s="250">
        <v>0</v>
      </c>
      <c r="F36" s="249">
        <v>0</v>
      </c>
      <c r="G36" s="236">
        <v>1762</v>
      </c>
      <c r="H36" s="28">
        <v>1391</v>
      </c>
      <c r="I36" s="133">
        <v>0</v>
      </c>
      <c r="J36" s="28"/>
      <c r="K36" s="34">
        <f t="shared" si="0"/>
        <v>3153</v>
      </c>
      <c r="L36" s="35"/>
      <c r="M36" s="27"/>
      <c r="N36" s="28"/>
      <c r="O36" s="28"/>
      <c r="P36" s="28"/>
      <c r="Q36" s="28"/>
      <c r="R36" s="168">
        <f t="shared" si="1"/>
        <v>3153</v>
      </c>
      <c r="S36" s="34">
        <f t="shared" si="2"/>
        <v>-1871</v>
      </c>
      <c r="T36" s="34">
        <f t="shared" si="3"/>
        <v>-1701</v>
      </c>
      <c r="U36" s="34">
        <f t="shared" si="4"/>
        <v>-1563</v>
      </c>
    </row>
    <row r="37" spans="1:21" ht="15.75">
      <c r="A37" s="19"/>
      <c r="B37" s="17">
        <v>33</v>
      </c>
      <c r="C37" s="77" t="s">
        <v>155</v>
      </c>
      <c r="D37" s="126" t="s">
        <v>77</v>
      </c>
      <c r="E37" s="145">
        <v>1491</v>
      </c>
      <c r="F37" s="13">
        <v>1600</v>
      </c>
      <c r="G37" s="249">
        <v>0</v>
      </c>
      <c r="H37" s="272">
        <v>0</v>
      </c>
      <c r="I37" s="133">
        <v>0</v>
      </c>
      <c r="J37" s="28"/>
      <c r="K37" s="34">
        <f t="shared" ref="K37:K61" si="5">E37+F37+G37+H37+I37+J37</f>
        <v>3091</v>
      </c>
      <c r="L37" s="35"/>
      <c r="M37" s="27"/>
      <c r="N37" s="28"/>
      <c r="O37" s="28"/>
      <c r="P37" s="28"/>
      <c r="Q37" s="28"/>
      <c r="R37" s="168">
        <f t="shared" ref="R37:R57" si="6">SUM(E37:I37)-SMALL(E37:I37,1)-SMALL(E37:I37,2)</f>
        <v>3091</v>
      </c>
      <c r="S37" s="34">
        <f t="shared" ref="S37:S60" si="7">R37-$R$8</f>
        <v>-1933</v>
      </c>
      <c r="T37" s="34">
        <f t="shared" ref="T37:T60" si="8">R37-$R$12</f>
        <v>-1763</v>
      </c>
      <c r="U37" s="34">
        <f t="shared" ref="U37:U60" si="9">R37-$R$16</f>
        <v>-1625</v>
      </c>
    </row>
    <row r="38" spans="1:21" ht="15.75">
      <c r="A38" s="19"/>
      <c r="B38" s="17">
        <v>34</v>
      </c>
      <c r="C38" s="95" t="s">
        <v>96</v>
      </c>
      <c r="D38" s="116" t="s">
        <v>77</v>
      </c>
      <c r="E38" s="145">
        <v>1586</v>
      </c>
      <c r="F38" s="13">
        <v>1505</v>
      </c>
      <c r="G38" s="249">
        <v>0</v>
      </c>
      <c r="H38" s="272">
        <v>0</v>
      </c>
      <c r="I38" s="133">
        <v>0</v>
      </c>
      <c r="J38" s="28"/>
      <c r="K38" s="34">
        <f t="shared" si="5"/>
        <v>3091</v>
      </c>
      <c r="L38" s="35"/>
      <c r="M38" s="27"/>
      <c r="N38" s="28"/>
      <c r="O38" s="28"/>
      <c r="P38" s="28"/>
      <c r="Q38" s="28"/>
      <c r="R38" s="168">
        <f t="shared" si="6"/>
        <v>3091</v>
      </c>
      <c r="S38" s="34">
        <f t="shared" si="7"/>
        <v>-1933</v>
      </c>
      <c r="T38" s="34">
        <f t="shared" si="8"/>
        <v>-1763</v>
      </c>
      <c r="U38" s="34">
        <f t="shared" si="9"/>
        <v>-1625</v>
      </c>
    </row>
    <row r="39" spans="1:21" ht="15.75">
      <c r="A39" s="19"/>
      <c r="B39" s="17">
        <v>35</v>
      </c>
      <c r="C39" s="71" t="s">
        <v>167</v>
      </c>
      <c r="D39" s="83" t="s">
        <v>77</v>
      </c>
      <c r="E39" s="250">
        <v>0</v>
      </c>
      <c r="F39" s="13">
        <v>1542</v>
      </c>
      <c r="G39" s="236">
        <v>1540</v>
      </c>
      <c r="H39" s="272">
        <v>0</v>
      </c>
      <c r="I39" s="133">
        <v>0</v>
      </c>
      <c r="J39" s="28"/>
      <c r="K39" s="34">
        <f t="shared" si="5"/>
        <v>3082</v>
      </c>
      <c r="L39" s="35"/>
      <c r="M39" s="27"/>
      <c r="N39" s="28"/>
      <c r="O39" s="28"/>
      <c r="P39" s="28"/>
      <c r="Q39" s="28"/>
      <c r="R39" s="168">
        <f t="shared" si="6"/>
        <v>3082</v>
      </c>
      <c r="S39" s="34">
        <f t="shared" si="7"/>
        <v>-1942</v>
      </c>
      <c r="T39" s="34">
        <f t="shared" si="8"/>
        <v>-1772</v>
      </c>
      <c r="U39" s="34">
        <f t="shared" si="9"/>
        <v>-1634</v>
      </c>
    </row>
    <row r="40" spans="1:21" ht="15.75">
      <c r="A40" s="19"/>
      <c r="B40" s="17">
        <v>36</v>
      </c>
      <c r="C40" s="95" t="s">
        <v>100</v>
      </c>
      <c r="D40" s="118" t="s">
        <v>77</v>
      </c>
      <c r="E40" s="145">
        <v>1517</v>
      </c>
      <c r="F40" s="13">
        <v>1554</v>
      </c>
      <c r="G40" s="249">
        <v>0</v>
      </c>
      <c r="H40" s="272">
        <v>0</v>
      </c>
      <c r="I40" s="133">
        <v>0</v>
      </c>
      <c r="J40" s="28"/>
      <c r="K40" s="34">
        <f t="shared" si="5"/>
        <v>3071</v>
      </c>
      <c r="L40" s="35"/>
      <c r="M40" s="27"/>
      <c r="N40" s="28"/>
      <c r="O40" s="28"/>
      <c r="P40" s="28"/>
      <c r="Q40" s="28"/>
      <c r="R40" s="168">
        <f t="shared" si="6"/>
        <v>3071</v>
      </c>
      <c r="S40" s="34">
        <f t="shared" si="7"/>
        <v>-1953</v>
      </c>
      <c r="T40" s="34">
        <f t="shared" si="8"/>
        <v>-1783</v>
      </c>
      <c r="U40" s="34">
        <f t="shared" si="9"/>
        <v>-1645</v>
      </c>
    </row>
    <row r="41" spans="1:21" ht="15.75">
      <c r="A41" s="19"/>
      <c r="B41" s="17">
        <v>37</v>
      </c>
      <c r="C41" s="241" t="s">
        <v>144</v>
      </c>
      <c r="D41" s="12" t="s">
        <v>6</v>
      </c>
      <c r="E41" s="251">
        <v>0</v>
      </c>
      <c r="F41" s="13">
        <v>1531</v>
      </c>
      <c r="G41" s="249">
        <v>0</v>
      </c>
      <c r="H41" s="28">
        <v>1513</v>
      </c>
      <c r="I41" s="133">
        <v>0</v>
      </c>
      <c r="J41" s="28"/>
      <c r="K41" s="34">
        <f t="shared" si="5"/>
        <v>3044</v>
      </c>
      <c r="L41" s="35"/>
      <c r="M41" s="27"/>
      <c r="N41" s="28"/>
      <c r="O41" s="28"/>
      <c r="P41" s="28"/>
      <c r="Q41" s="28"/>
      <c r="R41" s="168">
        <f t="shared" si="6"/>
        <v>3044</v>
      </c>
      <c r="S41" s="34">
        <f t="shared" si="7"/>
        <v>-1980</v>
      </c>
      <c r="T41" s="34">
        <f t="shared" si="8"/>
        <v>-1810</v>
      </c>
      <c r="U41" s="34">
        <f t="shared" si="9"/>
        <v>-1672</v>
      </c>
    </row>
    <row r="42" spans="1:21" ht="15.75">
      <c r="A42" s="19"/>
      <c r="B42" s="17">
        <v>38</v>
      </c>
      <c r="C42" s="131" t="s">
        <v>156</v>
      </c>
      <c r="D42" s="118" t="s">
        <v>77</v>
      </c>
      <c r="E42" s="67">
        <v>1408</v>
      </c>
      <c r="F42" s="13">
        <v>1583</v>
      </c>
      <c r="G42" s="249">
        <v>0</v>
      </c>
      <c r="H42" s="272">
        <v>0</v>
      </c>
      <c r="I42" s="133">
        <v>0</v>
      </c>
      <c r="J42" s="28"/>
      <c r="K42" s="34">
        <f t="shared" si="5"/>
        <v>2991</v>
      </c>
      <c r="L42" s="35"/>
      <c r="M42" s="27"/>
      <c r="N42" s="28"/>
      <c r="O42" s="28"/>
      <c r="P42" s="28"/>
      <c r="Q42" s="28"/>
      <c r="R42" s="168">
        <f t="shared" si="6"/>
        <v>2991</v>
      </c>
      <c r="S42" s="34">
        <f t="shared" si="7"/>
        <v>-2033</v>
      </c>
      <c r="T42" s="34">
        <f t="shared" si="8"/>
        <v>-1863</v>
      </c>
      <c r="U42" s="34">
        <f t="shared" si="9"/>
        <v>-1725</v>
      </c>
    </row>
    <row r="43" spans="1:21" ht="15.75">
      <c r="A43" s="19"/>
      <c r="B43" s="17">
        <v>39</v>
      </c>
      <c r="C43" s="103" t="s">
        <v>116</v>
      </c>
      <c r="D43" s="118" t="s">
        <v>6</v>
      </c>
      <c r="E43" s="67">
        <v>1515</v>
      </c>
      <c r="F43" s="13">
        <v>1476</v>
      </c>
      <c r="G43" s="249">
        <v>0</v>
      </c>
      <c r="H43" s="272">
        <v>0</v>
      </c>
      <c r="I43" s="133">
        <v>0</v>
      </c>
      <c r="J43" s="28"/>
      <c r="K43" s="34">
        <f t="shared" si="5"/>
        <v>2991</v>
      </c>
      <c r="L43" s="35"/>
      <c r="M43" s="27"/>
      <c r="N43" s="28"/>
      <c r="O43" s="28"/>
      <c r="P43" s="28"/>
      <c r="Q43" s="28"/>
      <c r="R43" s="168">
        <f t="shared" si="6"/>
        <v>2991</v>
      </c>
      <c r="S43" s="34">
        <f t="shared" si="7"/>
        <v>-2033</v>
      </c>
      <c r="T43" s="34">
        <f t="shared" si="8"/>
        <v>-1863</v>
      </c>
      <c r="U43" s="34">
        <f t="shared" si="9"/>
        <v>-1725</v>
      </c>
    </row>
    <row r="44" spans="1:21" ht="15.75">
      <c r="A44" s="19"/>
      <c r="B44" s="17">
        <v>40</v>
      </c>
      <c r="C44" s="72" t="s">
        <v>105</v>
      </c>
      <c r="D44" s="116" t="s">
        <v>6</v>
      </c>
      <c r="E44" s="67">
        <v>1547</v>
      </c>
      <c r="F44" s="249">
        <v>0</v>
      </c>
      <c r="G44" s="236">
        <v>1441</v>
      </c>
      <c r="H44" s="272">
        <v>0</v>
      </c>
      <c r="I44" s="133">
        <v>0</v>
      </c>
      <c r="J44" s="28"/>
      <c r="K44" s="34">
        <f t="shared" si="5"/>
        <v>2988</v>
      </c>
      <c r="L44" s="35"/>
      <c r="M44" s="27"/>
      <c r="N44" s="28"/>
      <c r="O44" s="28"/>
      <c r="P44" s="28"/>
      <c r="Q44" s="28"/>
      <c r="R44" s="168">
        <f t="shared" si="6"/>
        <v>2988</v>
      </c>
      <c r="S44" s="34">
        <f t="shared" si="7"/>
        <v>-2036</v>
      </c>
      <c r="T44" s="34">
        <f t="shared" si="8"/>
        <v>-1866</v>
      </c>
      <c r="U44" s="34">
        <f t="shared" si="9"/>
        <v>-1728</v>
      </c>
    </row>
    <row r="45" spans="1:21" ht="15.75">
      <c r="A45" s="19"/>
      <c r="B45" s="17">
        <v>41</v>
      </c>
      <c r="C45" s="72" t="s">
        <v>57</v>
      </c>
      <c r="D45" s="83" t="s">
        <v>6</v>
      </c>
      <c r="E45" s="67">
        <v>1511</v>
      </c>
      <c r="F45" s="249">
        <v>0</v>
      </c>
      <c r="G45" s="36">
        <v>1425</v>
      </c>
      <c r="H45" s="272">
        <v>0</v>
      </c>
      <c r="I45" s="133">
        <v>0</v>
      </c>
      <c r="J45" s="28"/>
      <c r="K45" s="34">
        <f t="shared" si="5"/>
        <v>2936</v>
      </c>
      <c r="L45" s="35"/>
      <c r="M45" s="69"/>
      <c r="N45" s="28"/>
      <c r="O45" s="28"/>
      <c r="P45" s="28"/>
      <c r="Q45" s="28"/>
      <c r="R45" s="168">
        <f t="shared" si="6"/>
        <v>2936</v>
      </c>
      <c r="S45" s="34">
        <f t="shared" si="7"/>
        <v>-2088</v>
      </c>
      <c r="T45" s="34">
        <f t="shared" si="8"/>
        <v>-1918</v>
      </c>
      <c r="U45" s="34">
        <f t="shared" si="9"/>
        <v>-1780</v>
      </c>
    </row>
    <row r="46" spans="1:21" ht="15.75">
      <c r="A46" s="19"/>
      <c r="B46" s="17">
        <v>42</v>
      </c>
      <c r="C46" s="77" t="s">
        <v>168</v>
      </c>
      <c r="D46" s="126" t="s">
        <v>175</v>
      </c>
      <c r="E46" s="251">
        <v>0</v>
      </c>
      <c r="F46" s="13">
        <v>1788</v>
      </c>
      <c r="G46" s="249">
        <v>0</v>
      </c>
      <c r="H46" s="272">
        <v>0</v>
      </c>
      <c r="I46" s="133">
        <v>0</v>
      </c>
      <c r="J46" s="28"/>
      <c r="K46" s="34">
        <f t="shared" si="5"/>
        <v>1788</v>
      </c>
      <c r="L46" s="35"/>
      <c r="M46" s="27"/>
      <c r="N46" s="28"/>
      <c r="O46" s="28"/>
      <c r="P46" s="28"/>
      <c r="Q46" s="28"/>
      <c r="R46" s="168">
        <f t="shared" si="6"/>
        <v>1788</v>
      </c>
      <c r="S46" s="34">
        <f t="shared" si="7"/>
        <v>-3236</v>
      </c>
      <c r="T46" s="34">
        <f t="shared" si="8"/>
        <v>-3066</v>
      </c>
      <c r="U46" s="34">
        <f t="shared" si="9"/>
        <v>-2928</v>
      </c>
    </row>
    <row r="47" spans="1:21" ht="15.75">
      <c r="A47" s="19"/>
      <c r="B47" s="17">
        <v>43</v>
      </c>
      <c r="C47" s="71" t="s">
        <v>74</v>
      </c>
      <c r="D47" s="83" t="s">
        <v>8</v>
      </c>
      <c r="E47" s="251">
        <v>0</v>
      </c>
      <c r="F47" s="13">
        <v>1712</v>
      </c>
      <c r="G47" s="249">
        <v>0</v>
      </c>
      <c r="H47" s="272">
        <v>0</v>
      </c>
      <c r="I47" s="133">
        <v>0</v>
      </c>
      <c r="J47" s="28"/>
      <c r="K47" s="34">
        <f t="shared" si="5"/>
        <v>1712</v>
      </c>
      <c r="L47" s="35"/>
      <c r="M47" s="27"/>
      <c r="N47" s="28"/>
      <c r="O47" s="28"/>
      <c r="P47" s="28"/>
      <c r="Q47" s="28"/>
      <c r="R47" s="168">
        <f t="shared" si="6"/>
        <v>1712</v>
      </c>
      <c r="S47" s="34">
        <f t="shared" si="7"/>
        <v>-3312</v>
      </c>
      <c r="T47" s="34">
        <f t="shared" si="8"/>
        <v>-3142</v>
      </c>
      <c r="U47" s="34">
        <f t="shared" si="9"/>
        <v>-3004</v>
      </c>
    </row>
    <row r="48" spans="1:21" ht="15.75">
      <c r="A48" s="19"/>
      <c r="B48" s="17">
        <v>44</v>
      </c>
      <c r="C48" s="89" t="s">
        <v>173</v>
      </c>
      <c r="D48" s="3" t="s">
        <v>6</v>
      </c>
      <c r="E48" s="251">
        <v>0</v>
      </c>
      <c r="F48" s="13">
        <v>1654</v>
      </c>
      <c r="G48" s="249">
        <v>0</v>
      </c>
      <c r="H48" s="272">
        <v>0</v>
      </c>
      <c r="I48" s="133">
        <v>0</v>
      </c>
      <c r="J48" s="28"/>
      <c r="K48" s="34">
        <f t="shared" si="5"/>
        <v>1654</v>
      </c>
      <c r="L48" s="28"/>
      <c r="M48" s="28"/>
      <c r="N48" s="28"/>
      <c r="O48" s="28"/>
      <c r="P48" s="28"/>
      <c r="Q48" s="28"/>
      <c r="R48" s="168">
        <f t="shared" si="6"/>
        <v>1654</v>
      </c>
      <c r="S48" s="34">
        <f t="shared" si="7"/>
        <v>-3370</v>
      </c>
      <c r="T48" s="34">
        <f t="shared" si="8"/>
        <v>-3200</v>
      </c>
      <c r="U48" s="34">
        <f t="shared" si="9"/>
        <v>-3062</v>
      </c>
    </row>
    <row r="49" spans="1:21" ht="15.75">
      <c r="A49" s="19"/>
      <c r="B49" s="17">
        <v>45</v>
      </c>
      <c r="C49" s="53" t="s">
        <v>115</v>
      </c>
      <c r="D49" s="74" t="s">
        <v>77</v>
      </c>
      <c r="E49" s="251">
        <v>0</v>
      </c>
      <c r="F49" s="13">
        <v>1622</v>
      </c>
      <c r="G49" s="249">
        <v>0</v>
      </c>
      <c r="H49" s="272">
        <v>0</v>
      </c>
      <c r="I49" s="133">
        <v>0</v>
      </c>
      <c r="J49" s="28"/>
      <c r="K49" s="34">
        <f t="shared" si="5"/>
        <v>1622</v>
      </c>
      <c r="L49" s="37"/>
      <c r="M49" s="27"/>
      <c r="N49" s="28"/>
      <c r="O49" s="28"/>
      <c r="P49" s="28"/>
      <c r="Q49" s="28"/>
      <c r="R49" s="168">
        <f t="shared" si="6"/>
        <v>1622</v>
      </c>
      <c r="S49" s="34">
        <f t="shared" si="7"/>
        <v>-3402</v>
      </c>
      <c r="T49" s="34">
        <f t="shared" si="8"/>
        <v>-3232</v>
      </c>
      <c r="U49" s="34">
        <f t="shared" si="9"/>
        <v>-3094</v>
      </c>
    </row>
    <row r="50" spans="1:21" ht="15.75">
      <c r="A50" s="19"/>
      <c r="B50" s="17">
        <v>46</v>
      </c>
      <c r="C50" s="89" t="s">
        <v>152</v>
      </c>
      <c r="D50" s="3" t="s">
        <v>77</v>
      </c>
      <c r="E50" s="67">
        <v>1582</v>
      </c>
      <c r="F50" s="249">
        <v>0</v>
      </c>
      <c r="G50" s="249">
        <v>0</v>
      </c>
      <c r="H50" s="272">
        <v>0</v>
      </c>
      <c r="I50" s="133">
        <v>0</v>
      </c>
      <c r="J50" s="28"/>
      <c r="K50" s="34">
        <f t="shared" si="5"/>
        <v>1582</v>
      </c>
      <c r="L50" s="35"/>
      <c r="M50" s="27"/>
      <c r="N50" s="28"/>
      <c r="O50" s="28"/>
      <c r="P50" s="28"/>
      <c r="Q50" s="28"/>
      <c r="R50" s="168">
        <f t="shared" si="6"/>
        <v>1582</v>
      </c>
      <c r="S50" s="34">
        <f t="shared" si="7"/>
        <v>-3442</v>
      </c>
      <c r="T50" s="34">
        <f t="shared" si="8"/>
        <v>-3272</v>
      </c>
      <c r="U50" s="34">
        <f t="shared" si="9"/>
        <v>-3134</v>
      </c>
    </row>
    <row r="51" spans="1:21" ht="15.75">
      <c r="A51" s="19"/>
      <c r="B51" s="17">
        <v>47</v>
      </c>
      <c r="C51" s="76" t="s">
        <v>166</v>
      </c>
      <c r="D51" s="126" t="s">
        <v>77</v>
      </c>
      <c r="E51" s="251">
        <v>0</v>
      </c>
      <c r="F51" s="13">
        <v>1576</v>
      </c>
      <c r="G51" s="249">
        <v>0</v>
      </c>
      <c r="H51" s="272">
        <v>0</v>
      </c>
      <c r="I51" s="133">
        <v>0</v>
      </c>
      <c r="J51" s="28"/>
      <c r="K51" s="34">
        <f t="shared" si="5"/>
        <v>1576</v>
      </c>
      <c r="L51" s="35"/>
      <c r="M51" s="27"/>
      <c r="N51" s="28"/>
      <c r="O51" s="28"/>
      <c r="P51" s="28"/>
      <c r="Q51" s="28"/>
      <c r="R51" s="168">
        <f t="shared" si="6"/>
        <v>1576</v>
      </c>
      <c r="S51" s="34">
        <f t="shared" si="7"/>
        <v>-3448</v>
      </c>
      <c r="T51" s="34">
        <f t="shared" si="8"/>
        <v>-3278</v>
      </c>
      <c r="U51" s="34">
        <f t="shared" si="9"/>
        <v>-3140</v>
      </c>
    </row>
    <row r="52" spans="1:21" ht="15.75">
      <c r="A52" s="19"/>
      <c r="B52" s="17">
        <v>48</v>
      </c>
      <c r="C52" s="54" t="s">
        <v>56</v>
      </c>
      <c r="D52" s="91" t="s">
        <v>6</v>
      </c>
      <c r="E52" s="67">
        <v>1572</v>
      </c>
      <c r="F52" s="249">
        <v>0</v>
      </c>
      <c r="G52" s="249">
        <v>0</v>
      </c>
      <c r="H52" s="272">
        <v>0</v>
      </c>
      <c r="I52" s="133">
        <v>0</v>
      </c>
      <c r="J52" s="28"/>
      <c r="K52" s="34">
        <f t="shared" si="5"/>
        <v>1572</v>
      </c>
      <c r="L52" s="35"/>
      <c r="M52" s="27"/>
      <c r="N52" s="28"/>
      <c r="O52" s="28"/>
      <c r="P52" s="28"/>
      <c r="Q52" s="28"/>
      <c r="R52" s="168">
        <f t="shared" si="6"/>
        <v>1572</v>
      </c>
      <c r="S52" s="34">
        <f t="shared" si="7"/>
        <v>-3452</v>
      </c>
      <c r="T52" s="34">
        <f t="shared" si="8"/>
        <v>-3282</v>
      </c>
      <c r="U52" s="34">
        <f t="shared" si="9"/>
        <v>-3144</v>
      </c>
    </row>
    <row r="53" spans="1:21" ht="15.75">
      <c r="A53" s="19"/>
      <c r="B53" s="17">
        <v>49</v>
      </c>
      <c r="C53" s="4" t="s">
        <v>172</v>
      </c>
      <c r="D53" s="3" t="s">
        <v>6</v>
      </c>
      <c r="E53" s="251">
        <v>0</v>
      </c>
      <c r="F53" s="13">
        <v>1557</v>
      </c>
      <c r="G53" s="249">
        <v>0</v>
      </c>
      <c r="H53" s="272">
        <v>0</v>
      </c>
      <c r="I53" s="133">
        <v>0</v>
      </c>
      <c r="J53" s="28"/>
      <c r="K53" s="34">
        <f t="shared" si="5"/>
        <v>1557</v>
      </c>
      <c r="L53" s="35"/>
      <c r="M53" s="27"/>
      <c r="N53" s="28"/>
      <c r="O53" s="28"/>
      <c r="P53" s="28"/>
      <c r="Q53" s="28"/>
      <c r="R53" s="168">
        <f t="shared" si="6"/>
        <v>1557</v>
      </c>
      <c r="S53" s="34">
        <f t="shared" si="7"/>
        <v>-3467</v>
      </c>
      <c r="T53" s="34">
        <f t="shared" si="8"/>
        <v>-3297</v>
      </c>
      <c r="U53" s="34">
        <f t="shared" si="9"/>
        <v>-3159</v>
      </c>
    </row>
    <row r="54" spans="1:21" ht="15.75">
      <c r="A54" s="19"/>
      <c r="B54" s="17">
        <v>50</v>
      </c>
      <c r="C54" s="90" t="s">
        <v>140</v>
      </c>
      <c r="D54" s="3" t="s">
        <v>6</v>
      </c>
      <c r="E54" s="251">
        <v>0</v>
      </c>
      <c r="F54" s="13">
        <v>1542</v>
      </c>
      <c r="G54" s="249">
        <v>0</v>
      </c>
      <c r="H54" s="272">
        <v>0</v>
      </c>
      <c r="I54" s="133">
        <v>0</v>
      </c>
      <c r="J54" s="28"/>
      <c r="K54" s="34">
        <f t="shared" si="5"/>
        <v>1542</v>
      </c>
      <c r="L54" s="35"/>
      <c r="M54" s="27"/>
      <c r="N54" s="28"/>
      <c r="O54" s="28"/>
      <c r="P54" s="28"/>
      <c r="Q54" s="28"/>
      <c r="R54" s="168">
        <f t="shared" si="6"/>
        <v>1542</v>
      </c>
      <c r="S54" s="34">
        <f t="shared" si="7"/>
        <v>-3482</v>
      </c>
      <c r="T54" s="34">
        <f t="shared" si="8"/>
        <v>-3312</v>
      </c>
      <c r="U54" s="34">
        <f t="shared" si="9"/>
        <v>-3174</v>
      </c>
    </row>
    <row r="55" spans="1:21" ht="15.75">
      <c r="A55" s="19"/>
      <c r="B55" s="17">
        <v>51</v>
      </c>
      <c r="C55" s="179" t="s">
        <v>72</v>
      </c>
      <c r="D55" s="165" t="s">
        <v>77</v>
      </c>
      <c r="E55" s="67">
        <v>1512</v>
      </c>
      <c r="F55" s="249">
        <v>0</v>
      </c>
      <c r="G55" s="249">
        <v>0</v>
      </c>
      <c r="H55" s="272">
        <v>0</v>
      </c>
      <c r="I55" s="133">
        <v>0</v>
      </c>
      <c r="J55" s="28"/>
      <c r="K55" s="34">
        <f t="shared" si="5"/>
        <v>1512</v>
      </c>
      <c r="L55" s="35"/>
      <c r="M55" s="27"/>
      <c r="N55" s="28"/>
      <c r="O55" s="28"/>
      <c r="P55" s="28"/>
      <c r="Q55" s="28"/>
      <c r="R55" s="168">
        <f t="shared" si="6"/>
        <v>1512</v>
      </c>
      <c r="S55" s="34">
        <f t="shared" si="7"/>
        <v>-3512</v>
      </c>
      <c r="T55" s="34">
        <f t="shared" si="8"/>
        <v>-3342</v>
      </c>
      <c r="U55" s="34">
        <f t="shared" si="9"/>
        <v>-3204</v>
      </c>
    </row>
    <row r="56" spans="1:21" ht="15.75">
      <c r="A56" s="19"/>
      <c r="B56" s="17">
        <v>52</v>
      </c>
      <c r="C56" s="178" t="s">
        <v>98</v>
      </c>
      <c r="D56" s="91" t="s">
        <v>77</v>
      </c>
      <c r="E56" s="67">
        <v>1451</v>
      </c>
      <c r="F56" s="249">
        <v>0</v>
      </c>
      <c r="G56" s="249">
        <v>0</v>
      </c>
      <c r="H56" s="272">
        <v>0</v>
      </c>
      <c r="I56" s="133">
        <v>0</v>
      </c>
      <c r="J56" s="28"/>
      <c r="K56" s="34">
        <f t="shared" si="5"/>
        <v>1451</v>
      </c>
      <c r="L56" s="35"/>
      <c r="M56" s="27"/>
      <c r="N56" s="28"/>
      <c r="O56" s="28"/>
      <c r="P56" s="28"/>
      <c r="Q56" s="28"/>
      <c r="R56" s="168">
        <f t="shared" si="6"/>
        <v>1451</v>
      </c>
      <c r="S56" s="34">
        <f t="shared" si="7"/>
        <v>-3573</v>
      </c>
      <c r="T56" s="34">
        <f t="shared" si="8"/>
        <v>-3403</v>
      </c>
      <c r="U56" s="34">
        <f t="shared" si="9"/>
        <v>-3265</v>
      </c>
    </row>
    <row r="57" spans="1:21" ht="15.75">
      <c r="A57" s="19"/>
      <c r="B57" s="17">
        <v>53</v>
      </c>
      <c r="C57" s="55" t="s">
        <v>65</v>
      </c>
      <c r="D57" s="73" t="s">
        <v>6</v>
      </c>
      <c r="E57" s="67">
        <v>1372</v>
      </c>
      <c r="F57" s="249"/>
      <c r="G57" s="249">
        <v>0</v>
      </c>
      <c r="H57" s="272">
        <v>0</v>
      </c>
      <c r="I57" s="133">
        <v>0</v>
      </c>
      <c r="J57" s="28"/>
      <c r="K57" s="34">
        <f t="shared" si="5"/>
        <v>1372</v>
      </c>
      <c r="L57" s="35"/>
      <c r="M57" s="27"/>
      <c r="N57" s="28"/>
      <c r="O57" s="28"/>
      <c r="P57" s="28"/>
      <c r="Q57" s="28"/>
      <c r="R57" s="168">
        <f t="shared" si="6"/>
        <v>1372</v>
      </c>
      <c r="S57" s="34">
        <f t="shared" si="7"/>
        <v>-3652</v>
      </c>
      <c r="T57" s="34">
        <f t="shared" si="8"/>
        <v>-3482</v>
      </c>
      <c r="U57" s="34">
        <f t="shared" si="9"/>
        <v>-3344</v>
      </c>
    </row>
    <row r="58" spans="1:21" ht="15.75">
      <c r="A58" s="19"/>
      <c r="B58" s="17">
        <v>54</v>
      </c>
      <c r="C58" s="53" t="s">
        <v>177</v>
      </c>
      <c r="D58" s="74" t="s">
        <v>6</v>
      </c>
      <c r="E58" s="251">
        <v>0</v>
      </c>
      <c r="F58" s="249">
        <v>0</v>
      </c>
      <c r="G58" s="236">
        <v>1454</v>
      </c>
      <c r="H58" s="272">
        <v>0</v>
      </c>
      <c r="I58" s="133">
        <v>0</v>
      </c>
      <c r="J58" s="28"/>
      <c r="K58" s="34">
        <f t="shared" si="5"/>
        <v>1454</v>
      </c>
      <c r="L58" s="35"/>
      <c r="M58" s="27"/>
      <c r="N58" s="28"/>
      <c r="O58" s="28"/>
      <c r="P58" s="28"/>
      <c r="Q58" s="28"/>
      <c r="R58" s="168">
        <v>1361</v>
      </c>
      <c r="S58" s="34">
        <f t="shared" si="7"/>
        <v>-3663</v>
      </c>
      <c r="T58" s="34">
        <f t="shared" si="8"/>
        <v>-3493</v>
      </c>
      <c r="U58" s="34">
        <f t="shared" si="9"/>
        <v>-3355</v>
      </c>
    </row>
    <row r="59" spans="1:21" ht="15.75">
      <c r="A59" s="19"/>
      <c r="B59" s="17">
        <v>55</v>
      </c>
      <c r="C59" s="90" t="s">
        <v>107</v>
      </c>
      <c r="D59" s="3" t="s">
        <v>6</v>
      </c>
      <c r="E59" s="251">
        <v>0</v>
      </c>
      <c r="F59" s="13">
        <v>1361</v>
      </c>
      <c r="G59" s="249">
        <v>0</v>
      </c>
      <c r="H59" s="272">
        <v>0</v>
      </c>
      <c r="I59" s="133">
        <v>0</v>
      </c>
      <c r="J59" s="28"/>
      <c r="K59" s="34">
        <f t="shared" si="5"/>
        <v>1361</v>
      </c>
      <c r="L59" s="35"/>
      <c r="M59" s="27"/>
      <c r="N59" s="28"/>
      <c r="O59" s="28"/>
      <c r="P59" s="28"/>
      <c r="Q59" s="28"/>
      <c r="R59" s="168">
        <f>SUM(E59:I59)-SMALL(E59:I59,1)-SMALL(E59:I59,2)</f>
        <v>1361</v>
      </c>
      <c r="S59" s="34">
        <f t="shared" si="7"/>
        <v>-3663</v>
      </c>
      <c r="T59" s="34">
        <f t="shared" si="8"/>
        <v>-3493</v>
      </c>
      <c r="U59" s="34">
        <f t="shared" si="9"/>
        <v>-3355</v>
      </c>
    </row>
    <row r="60" spans="1:21" ht="15.75">
      <c r="A60" s="19"/>
      <c r="B60" s="17">
        <v>56</v>
      </c>
      <c r="C60" s="4" t="s">
        <v>21</v>
      </c>
      <c r="D60" s="91" t="s">
        <v>6</v>
      </c>
      <c r="E60" s="251">
        <v>0</v>
      </c>
      <c r="F60" s="249">
        <v>0</v>
      </c>
      <c r="G60" s="249">
        <v>0</v>
      </c>
      <c r="H60" s="28">
        <v>1357</v>
      </c>
      <c r="I60" s="133">
        <v>0</v>
      </c>
      <c r="J60" s="28"/>
      <c r="K60" s="34">
        <f t="shared" si="5"/>
        <v>1357</v>
      </c>
      <c r="L60" s="35"/>
      <c r="M60" s="27"/>
      <c r="N60" s="28"/>
      <c r="O60" s="28"/>
      <c r="P60" s="28"/>
      <c r="Q60" s="28"/>
      <c r="R60" s="168">
        <f>SUM(E60:I60)-SMALL(E60:I60,1)-SMALL(E60:I60,2)</f>
        <v>1357</v>
      </c>
      <c r="S60" s="34">
        <f t="shared" si="7"/>
        <v>-3667</v>
      </c>
      <c r="T60" s="34">
        <f t="shared" si="8"/>
        <v>-3497</v>
      </c>
      <c r="U60" s="34">
        <f t="shared" si="9"/>
        <v>-3359</v>
      </c>
    </row>
    <row r="61" spans="1:21" ht="15.75">
      <c r="A61" s="19"/>
      <c r="B61" s="17">
        <v>57</v>
      </c>
      <c r="C61" s="92" t="s">
        <v>131</v>
      </c>
      <c r="D61" s="165" t="s">
        <v>6</v>
      </c>
      <c r="E61" s="67">
        <v>1298</v>
      </c>
      <c r="F61" s="249">
        <v>0</v>
      </c>
      <c r="G61" s="249">
        <v>0</v>
      </c>
      <c r="H61" s="272">
        <v>0</v>
      </c>
      <c r="I61" s="133">
        <v>0</v>
      </c>
      <c r="J61" s="28"/>
      <c r="K61" s="34">
        <f t="shared" si="5"/>
        <v>1298</v>
      </c>
      <c r="L61" s="35"/>
      <c r="M61" s="27"/>
      <c r="N61" s="28"/>
      <c r="O61" s="28"/>
      <c r="P61" s="28"/>
      <c r="Q61" s="28"/>
      <c r="R61" s="168">
        <f>SUM(E61:I61)-SMALL(E61:I61,1)-SMALL(E61:I61,2)</f>
        <v>1298</v>
      </c>
      <c r="S61" s="34">
        <f t="shared" ref="S61:S63" si="10">R61-$R$8</f>
        <v>-3726</v>
      </c>
      <c r="T61" s="34">
        <f t="shared" ref="T61:T63" si="11">R61-$R$12</f>
        <v>-3556</v>
      </c>
      <c r="U61" s="34">
        <f t="shared" ref="U61:U63" si="12">R61-$R$16</f>
        <v>-3418</v>
      </c>
    </row>
    <row r="62" spans="1:21" ht="15.75" hidden="1" outlineLevel="1">
      <c r="A62" s="19"/>
      <c r="B62" s="17">
        <v>58</v>
      </c>
      <c r="C62" s="92" t="s">
        <v>134</v>
      </c>
      <c r="D62" s="74" t="s">
        <v>77</v>
      </c>
      <c r="E62" s="88">
        <v>0</v>
      </c>
      <c r="F62" s="13">
        <v>0</v>
      </c>
      <c r="G62" s="236">
        <v>0</v>
      </c>
      <c r="H62" s="133">
        <v>0</v>
      </c>
      <c r="I62" s="133">
        <v>0</v>
      </c>
      <c r="J62" s="28"/>
      <c r="K62" s="34">
        <f t="shared" ref="K62:K63" si="13">E62+F62+G62+H62+I62+J62</f>
        <v>0</v>
      </c>
      <c r="L62" s="35"/>
      <c r="M62" s="27"/>
      <c r="N62" s="28"/>
      <c r="O62" s="28"/>
      <c r="P62" s="28"/>
      <c r="Q62" s="28"/>
      <c r="R62" s="168">
        <f t="shared" ref="R62:R63" si="14">SUM(E62:I62)-SMALL(E62:I62,1)-SMALL(E62:I62,2)</f>
        <v>0</v>
      </c>
      <c r="S62" s="34">
        <f t="shared" si="10"/>
        <v>-5024</v>
      </c>
      <c r="T62" s="34">
        <f t="shared" si="11"/>
        <v>-4854</v>
      </c>
      <c r="U62" s="34">
        <f t="shared" si="12"/>
        <v>-4716</v>
      </c>
    </row>
    <row r="63" spans="1:21" ht="15.75" hidden="1" outlineLevel="1">
      <c r="A63" s="19"/>
      <c r="B63" s="17">
        <v>59</v>
      </c>
      <c r="C63" s="10"/>
      <c r="D63" s="3"/>
      <c r="E63" s="88">
        <v>0</v>
      </c>
      <c r="F63" s="13">
        <v>0</v>
      </c>
      <c r="G63" s="236">
        <v>0</v>
      </c>
      <c r="H63" s="133">
        <v>0</v>
      </c>
      <c r="I63" s="133">
        <v>0</v>
      </c>
      <c r="J63" s="28"/>
      <c r="K63" s="34">
        <f t="shared" si="13"/>
        <v>0</v>
      </c>
      <c r="L63" s="35"/>
      <c r="M63" s="27"/>
      <c r="N63" s="28"/>
      <c r="O63" s="28"/>
      <c r="P63" s="28"/>
      <c r="Q63" s="28"/>
      <c r="R63" s="168">
        <f t="shared" si="14"/>
        <v>0</v>
      </c>
      <c r="S63" s="34">
        <f t="shared" si="10"/>
        <v>-5024</v>
      </c>
      <c r="T63" s="34">
        <f t="shared" si="11"/>
        <v>-4854</v>
      </c>
      <c r="U63" s="34">
        <f t="shared" si="12"/>
        <v>-4716</v>
      </c>
    </row>
    <row r="64" spans="1:21" collapsed="1"/>
  </sheetData>
  <sortState ref="C5:R61">
    <sortCondition descending="1" ref="R5:R61"/>
  </sortState>
  <mergeCells count="5">
    <mergeCell ref="C2:S2"/>
    <mergeCell ref="C1:S1"/>
    <mergeCell ref="A5:A8"/>
    <mergeCell ref="A9:A12"/>
    <mergeCell ref="A13:A16"/>
  </mergeCells>
  <conditionalFormatting sqref="G7:G26 G28:G63">
    <cfRule type="cellIs" dxfId="0" priority="1" operator="greaterThan">
      <formula>0</formula>
    </cfRule>
  </conditionalFormatting>
  <pageMargins left="0.7" right="0.7" top="0.75" bottom="0.75" header="0.3" footer="0.3"/>
  <pageSetup paperSize="9" orientation="portrait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08"/>
  <sheetViews>
    <sheetView showGridLines="0" topLeftCell="A40" workbookViewId="0">
      <selection activeCell="T7" sqref="T7"/>
    </sheetView>
  </sheetViews>
  <sheetFormatPr defaultRowHeight="15" outlineLevelRow="1" outlineLevelCol="2"/>
  <cols>
    <col min="1" max="1" width="5.85546875" customWidth="1"/>
    <col min="2" max="2" width="25.7109375" customWidth="1"/>
    <col min="3" max="3" width="15.85546875" style="81" customWidth="1"/>
    <col min="4" max="4" width="5.140625" style="157" customWidth="1" outlineLevel="1"/>
    <col min="5" max="5" width="9.5703125" style="81" customWidth="1" outlineLevel="1"/>
    <col min="6" max="6" width="6.140625" style="210" customWidth="1" outlineLevel="1"/>
    <col min="7" max="7" width="6.28515625" customWidth="1" outlineLevel="1"/>
    <col min="8" max="8" width="6.140625" style="2" customWidth="1" outlineLevel="1"/>
    <col min="9" max="9" width="9.28515625" customWidth="1" outlineLevel="1"/>
    <col min="10" max="10" width="8.85546875" style="2" customWidth="1" outlineLevel="1"/>
    <col min="11" max="11" width="6.7109375" style="81" customWidth="1" outlineLevel="1"/>
    <col min="12" max="12" width="6.85546875" customWidth="1" outlineLevel="1"/>
    <col min="13" max="13" width="9.7109375" customWidth="1" outlineLevel="1"/>
    <col min="14" max="14" width="8.28515625" style="2" customWidth="1" outlineLevel="1"/>
    <col min="15" max="15" width="6.5703125" customWidth="1" outlineLevel="1"/>
    <col min="16" max="16" width="7.42578125" hidden="1" customWidth="1" outlineLevel="2"/>
    <col min="17" max="17" width="8.85546875" customWidth="1" outlineLevel="1" collapsed="1"/>
    <col min="18" max="18" width="9.140625" customWidth="1" outlineLevel="1"/>
    <col min="19" max="19" width="6.42578125" customWidth="1"/>
  </cols>
  <sheetData>
    <row r="1" spans="1:20" ht="33" customHeight="1">
      <c r="A1" s="292" t="s">
        <v>102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</row>
    <row r="2" spans="1:20" ht="39" customHeight="1">
      <c r="A2" s="296" t="s">
        <v>160</v>
      </c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  <c r="M2" s="296"/>
      <c r="N2" s="296"/>
      <c r="O2" s="296"/>
      <c r="P2" s="296"/>
      <c r="Q2" s="296"/>
    </row>
    <row r="3" spans="1:20" ht="39" customHeight="1">
      <c r="A3" s="284" t="s">
        <v>16</v>
      </c>
      <c r="B3" s="297" t="s">
        <v>0</v>
      </c>
      <c r="C3" s="286" t="s">
        <v>1</v>
      </c>
      <c r="D3" s="299" t="s">
        <v>176</v>
      </c>
      <c r="E3" s="300"/>
      <c r="F3" s="301"/>
      <c r="G3" s="302" t="s">
        <v>161</v>
      </c>
      <c r="H3" s="303"/>
      <c r="I3" s="304" t="s">
        <v>162</v>
      </c>
      <c r="J3" s="306" t="s">
        <v>86</v>
      </c>
      <c r="K3" s="302" t="s">
        <v>52</v>
      </c>
      <c r="L3" s="303"/>
      <c r="M3" s="306" t="s">
        <v>163</v>
      </c>
      <c r="N3" s="304" t="s">
        <v>88</v>
      </c>
      <c r="O3" s="302" t="s">
        <v>52</v>
      </c>
      <c r="P3" s="303"/>
      <c r="Q3" s="275" t="s">
        <v>164</v>
      </c>
      <c r="R3" s="310" t="s">
        <v>53</v>
      </c>
      <c r="S3" s="294" t="s">
        <v>180</v>
      </c>
    </row>
    <row r="4" spans="1:20" ht="57" customHeight="1">
      <c r="A4" s="285"/>
      <c r="B4" s="298"/>
      <c r="C4" s="287"/>
      <c r="D4" s="22" t="s">
        <v>41</v>
      </c>
      <c r="E4" s="22" t="s">
        <v>42</v>
      </c>
      <c r="F4" s="208" t="s">
        <v>4</v>
      </c>
      <c r="G4" s="5">
        <v>1</v>
      </c>
      <c r="H4" s="79">
        <v>2</v>
      </c>
      <c r="I4" s="305"/>
      <c r="J4" s="307"/>
      <c r="K4" s="38">
        <v>3</v>
      </c>
      <c r="L4" s="24">
        <v>4</v>
      </c>
      <c r="M4" s="308"/>
      <c r="N4" s="309"/>
      <c r="O4" s="38">
        <v>5</v>
      </c>
      <c r="P4" s="5">
        <v>6</v>
      </c>
      <c r="Q4" s="276"/>
      <c r="R4" s="311"/>
      <c r="S4" s="295"/>
    </row>
    <row r="5" spans="1:20" ht="15.75">
      <c r="A5" s="1">
        <v>1</v>
      </c>
      <c r="B5" s="175" t="s">
        <v>96</v>
      </c>
      <c r="C5" s="8" t="s">
        <v>77</v>
      </c>
      <c r="D5" s="146">
        <v>13</v>
      </c>
      <c r="E5" s="111"/>
      <c r="F5" s="107">
        <v>13</v>
      </c>
      <c r="G5" s="65">
        <v>185.25</v>
      </c>
      <c r="H5" s="39">
        <v>175.13</v>
      </c>
      <c r="I5" s="82">
        <f t="shared" ref="I5:I36" si="0">AVERAGE(G5:H5)</f>
        <v>180.19</v>
      </c>
      <c r="J5" s="170">
        <f t="shared" ref="J5:J11" si="1">(200-I5)/2+E5</f>
        <v>9.9050000000000011</v>
      </c>
      <c r="K5" s="47"/>
      <c r="L5" s="41"/>
      <c r="M5" s="82">
        <f t="shared" ref="M5:M36" si="2">IF(K5&gt;0,(G5+H5+K5+L5)/COUNT(G5,H5,K5,L5),0)</f>
        <v>0</v>
      </c>
      <c r="N5" s="21">
        <f t="shared" ref="N5:N24" si="3">IF(K5=0,0,(200-M5)/2+E5)</f>
        <v>0</v>
      </c>
      <c r="O5" s="41"/>
      <c r="P5" s="41"/>
      <c r="Q5" s="82">
        <f t="shared" ref="Q5:Q36" si="4">IF(O5&gt;0,(G5+H5+K5+L5+O5+P5)/COUNT(G5,H5,K5,L5,O5,P5),0)</f>
        <v>0</v>
      </c>
      <c r="R5" s="42">
        <f t="shared" ref="R5:R36" si="5">IF(O5&gt;0,Q5,IF(K5&gt;0,M5,I5))</f>
        <v>180.19</v>
      </c>
      <c r="S5" s="219">
        <f>(200-R5)/2+E5</f>
        <v>9.9050000000000011</v>
      </c>
    </row>
    <row r="6" spans="1:20" ht="15.75">
      <c r="A6" s="1">
        <v>2</v>
      </c>
      <c r="B6" s="97" t="s">
        <v>56</v>
      </c>
      <c r="C6" s="116" t="s">
        <v>6</v>
      </c>
      <c r="D6" s="146">
        <v>16</v>
      </c>
      <c r="E6" s="112"/>
      <c r="F6" s="107">
        <v>16</v>
      </c>
      <c r="G6" s="225">
        <v>180.5</v>
      </c>
      <c r="H6" s="49"/>
      <c r="I6" s="82">
        <f t="shared" si="0"/>
        <v>180.5</v>
      </c>
      <c r="J6" s="21">
        <f t="shared" si="1"/>
        <v>9.75</v>
      </c>
      <c r="K6" s="47"/>
      <c r="L6" s="41"/>
      <c r="M6" s="82">
        <f t="shared" si="2"/>
        <v>0</v>
      </c>
      <c r="N6" s="21">
        <f t="shared" si="3"/>
        <v>0</v>
      </c>
      <c r="O6" s="47"/>
      <c r="P6" s="41"/>
      <c r="Q6" s="82">
        <f t="shared" si="4"/>
        <v>0</v>
      </c>
      <c r="R6" s="42">
        <f t="shared" si="5"/>
        <v>180.5</v>
      </c>
      <c r="S6" s="219">
        <v>16</v>
      </c>
    </row>
    <row r="7" spans="1:20" ht="15.75">
      <c r="A7" s="1">
        <v>3</v>
      </c>
      <c r="B7" s="96" t="s">
        <v>103</v>
      </c>
      <c r="C7" s="83" t="s">
        <v>6</v>
      </c>
      <c r="D7" s="147">
        <v>33</v>
      </c>
      <c r="E7" s="111">
        <v>8</v>
      </c>
      <c r="F7" s="107">
        <v>41</v>
      </c>
      <c r="G7" s="65">
        <v>136.75</v>
      </c>
      <c r="H7" s="49">
        <v>147.75</v>
      </c>
      <c r="I7" s="82">
        <f t="shared" si="0"/>
        <v>142.25</v>
      </c>
      <c r="J7" s="171">
        <f t="shared" si="1"/>
        <v>36.875</v>
      </c>
      <c r="K7" s="39">
        <v>155.5</v>
      </c>
      <c r="L7" s="39"/>
      <c r="M7" s="82">
        <f t="shared" si="2"/>
        <v>146.66666666666666</v>
      </c>
      <c r="N7" s="21">
        <f t="shared" si="3"/>
        <v>34.666666666666671</v>
      </c>
      <c r="O7" s="49"/>
      <c r="P7" s="39"/>
      <c r="Q7" s="82">
        <f t="shared" si="4"/>
        <v>0</v>
      </c>
      <c r="R7" s="42">
        <f t="shared" si="5"/>
        <v>146.66666666666666</v>
      </c>
      <c r="S7" s="219">
        <v>37</v>
      </c>
    </row>
    <row r="8" spans="1:20" ht="15.75">
      <c r="A8" s="1">
        <v>4</v>
      </c>
      <c r="B8" s="72" t="s">
        <v>57</v>
      </c>
      <c r="C8" s="83" t="s">
        <v>6</v>
      </c>
      <c r="D8" s="146">
        <v>17</v>
      </c>
      <c r="E8" s="112"/>
      <c r="F8" s="107">
        <v>17</v>
      </c>
      <c r="G8" s="65">
        <v>171.88</v>
      </c>
      <c r="H8" s="39">
        <v>161.13</v>
      </c>
      <c r="I8" s="82">
        <f t="shared" si="0"/>
        <v>166.505</v>
      </c>
      <c r="J8" s="21">
        <f t="shared" si="1"/>
        <v>16.747500000000002</v>
      </c>
      <c r="K8" s="39"/>
      <c r="L8" s="39"/>
      <c r="M8" s="82">
        <f t="shared" si="2"/>
        <v>0</v>
      </c>
      <c r="N8" s="21">
        <f t="shared" si="3"/>
        <v>0</v>
      </c>
      <c r="O8" s="39"/>
      <c r="P8" s="39"/>
      <c r="Q8" s="82">
        <f t="shared" si="4"/>
        <v>0</v>
      </c>
      <c r="R8" s="42">
        <f t="shared" si="5"/>
        <v>166.505</v>
      </c>
      <c r="S8" s="219">
        <v>17</v>
      </c>
    </row>
    <row r="9" spans="1:20" ht="15.75">
      <c r="A9" s="1">
        <v>5</v>
      </c>
      <c r="B9" s="98" t="s">
        <v>98</v>
      </c>
      <c r="C9" s="116" t="s">
        <v>77</v>
      </c>
      <c r="D9" s="147">
        <v>21</v>
      </c>
      <c r="E9" s="111">
        <v>8</v>
      </c>
      <c r="F9" s="107">
        <v>29</v>
      </c>
      <c r="G9" s="65">
        <v>152.38</v>
      </c>
      <c r="H9" s="39"/>
      <c r="I9" s="82">
        <f t="shared" si="0"/>
        <v>152.38</v>
      </c>
      <c r="J9" s="21">
        <f t="shared" si="1"/>
        <v>31.810000000000002</v>
      </c>
      <c r="K9" s="47"/>
      <c r="L9" s="41"/>
      <c r="M9" s="82">
        <f t="shared" si="2"/>
        <v>0</v>
      </c>
      <c r="N9" s="21">
        <f t="shared" si="3"/>
        <v>0</v>
      </c>
      <c r="O9" s="41"/>
      <c r="P9" s="41"/>
      <c r="Q9" s="82">
        <f t="shared" si="4"/>
        <v>0</v>
      </c>
      <c r="R9" s="42">
        <f t="shared" si="5"/>
        <v>152.38</v>
      </c>
      <c r="S9" s="219">
        <v>29</v>
      </c>
    </row>
    <row r="10" spans="1:20" ht="15.75">
      <c r="A10" s="1">
        <v>6</v>
      </c>
      <c r="B10" s="100" t="s">
        <v>99</v>
      </c>
      <c r="C10" s="83" t="s">
        <v>77</v>
      </c>
      <c r="D10" s="146">
        <v>20</v>
      </c>
      <c r="E10" s="112"/>
      <c r="F10" s="107">
        <v>20</v>
      </c>
      <c r="G10" s="224">
        <v>156.38</v>
      </c>
      <c r="H10" s="39">
        <v>195</v>
      </c>
      <c r="I10" s="82">
        <f t="shared" si="0"/>
        <v>175.69</v>
      </c>
      <c r="J10" s="21">
        <f t="shared" si="1"/>
        <v>12.155000000000001</v>
      </c>
      <c r="K10" s="47">
        <v>169.38</v>
      </c>
      <c r="L10" s="42">
        <v>179.88</v>
      </c>
      <c r="M10" s="82">
        <f t="shared" si="2"/>
        <v>175.16</v>
      </c>
      <c r="N10" s="21">
        <f t="shared" si="3"/>
        <v>12.420000000000002</v>
      </c>
      <c r="O10" s="47"/>
      <c r="P10" s="41"/>
      <c r="Q10" s="82">
        <f t="shared" si="4"/>
        <v>0</v>
      </c>
      <c r="R10" s="42">
        <f t="shared" si="5"/>
        <v>175.16</v>
      </c>
      <c r="S10" s="219">
        <v>12</v>
      </c>
    </row>
    <row r="11" spans="1:20" ht="15.75">
      <c r="A11" s="1">
        <v>7</v>
      </c>
      <c r="B11" s="72" t="s">
        <v>105</v>
      </c>
      <c r="C11" s="116" t="s">
        <v>6</v>
      </c>
      <c r="D11" s="146">
        <v>9</v>
      </c>
      <c r="E11" s="112">
        <v>4</v>
      </c>
      <c r="F11" s="107">
        <v>13</v>
      </c>
      <c r="G11" s="221">
        <v>180.38</v>
      </c>
      <c r="H11" s="49">
        <v>167.13</v>
      </c>
      <c r="I11" s="82">
        <f t="shared" si="0"/>
        <v>173.755</v>
      </c>
      <c r="J11" s="171">
        <f t="shared" si="1"/>
        <v>17.122500000000002</v>
      </c>
      <c r="K11" s="39"/>
      <c r="L11" s="39"/>
      <c r="M11" s="82">
        <f t="shared" si="2"/>
        <v>0</v>
      </c>
      <c r="N11" s="21">
        <f t="shared" si="3"/>
        <v>0</v>
      </c>
      <c r="O11" s="39"/>
      <c r="P11" s="39"/>
      <c r="Q11" s="82">
        <f t="shared" si="4"/>
        <v>0</v>
      </c>
      <c r="R11" s="42">
        <f t="shared" si="5"/>
        <v>173.755</v>
      </c>
      <c r="S11" s="219">
        <v>17</v>
      </c>
    </row>
    <row r="12" spans="1:20" ht="15.75">
      <c r="A12" s="1">
        <v>8</v>
      </c>
      <c r="B12" s="72" t="s">
        <v>107</v>
      </c>
      <c r="C12" s="116" t="s">
        <v>6</v>
      </c>
      <c r="D12" s="146">
        <v>29</v>
      </c>
      <c r="E12" s="112">
        <v>16</v>
      </c>
      <c r="F12" s="107">
        <v>45</v>
      </c>
      <c r="G12" s="42">
        <v>125.13</v>
      </c>
      <c r="H12" s="39"/>
      <c r="I12" s="82">
        <f t="shared" si="0"/>
        <v>125.13</v>
      </c>
      <c r="J12" s="21">
        <v>50</v>
      </c>
      <c r="K12" s="39"/>
      <c r="L12" s="39"/>
      <c r="M12" s="82">
        <f t="shared" si="2"/>
        <v>0</v>
      </c>
      <c r="N12" s="21">
        <f t="shared" si="3"/>
        <v>0</v>
      </c>
      <c r="O12" s="49"/>
      <c r="P12" s="39"/>
      <c r="Q12" s="82">
        <f t="shared" si="4"/>
        <v>0</v>
      </c>
      <c r="R12" s="42">
        <f t="shared" si="5"/>
        <v>125.13</v>
      </c>
      <c r="S12" s="219">
        <v>45</v>
      </c>
    </row>
    <row r="13" spans="1:20" ht="15.75">
      <c r="A13" s="1">
        <v>9</v>
      </c>
      <c r="B13" s="72" t="s">
        <v>172</v>
      </c>
      <c r="C13" s="118" t="s">
        <v>6</v>
      </c>
      <c r="D13" s="146">
        <v>50</v>
      </c>
      <c r="E13" s="112"/>
      <c r="F13" s="107">
        <v>50</v>
      </c>
      <c r="G13" s="222">
        <v>144.63</v>
      </c>
      <c r="H13" s="39"/>
      <c r="I13" s="82">
        <f t="shared" si="0"/>
        <v>144.63</v>
      </c>
      <c r="J13" s="21">
        <f t="shared" ref="J13:J20" si="6">(200-I13)/2+E13</f>
        <v>27.685000000000002</v>
      </c>
      <c r="K13" s="47"/>
      <c r="L13" s="41"/>
      <c r="M13" s="82">
        <f t="shared" si="2"/>
        <v>0</v>
      </c>
      <c r="N13" s="21">
        <f t="shared" si="3"/>
        <v>0</v>
      </c>
      <c r="O13" s="47"/>
      <c r="P13" s="41"/>
      <c r="Q13" s="82">
        <f t="shared" si="4"/>
        <v>0</v>
      </c>
      <c r="R13" s="42">
        <f t="shared" si="5"/>
        <v>144.63</v>
      </c>
      <c r="S13" s="219">
        <v>50</v>
      </c>
    </row>
    <row r="14" spans="1:20" ht="15.75">
      <c r="A14" s="1">
        <v>10</v>
      </c>
      <c r="B14" s="103" t="s">
        <v>168</v>
      </c>
      <c r="C14" s="207" t="s">
        <v>175</v>
      </c>
      <c r="D14" s="147">
        <v>12</v>
      </c>
      <c r="E14" s="111">
        <v>8</v>
      </c>
      <c r="F14" s="107">
        <v>20</v>
      </c>
      <c r="G14" s="223">
        <v>203.5</v>
      </c>
      <c r="H14" s="39"/>
      <c r="I14" s="82">
        <f t="shared" si="0"/>
        <v>203.5</v>
      </c>
      <c r="J14" s="21">
        <f t="shared" si="6"/>
        <v>6.25</v>
      </c>
      <c r="K14" s="47"/>
      <c r="L14" s="41"/>
      <c r="M14" s="82">
        <f t="shared" si="2"/>
        <v>0</v>
      </c>
      <c r="N14" s="21">
        <f t="shared" si="3"/>
        <v>0</v>
      </c>
      <c r="O14" s="47"/>
      <c r="P14" s="41"/>
      <c r="Q14" s="82">
        <f t="shared" si="4"/>
        <v>0</v>
      </c>
      <c r="R14" s="42">
        <f t="shared" si="5"/>
        <v>203.5</v>
      </c>
      <c r="S14" s="219">
        <v>20</v>
      </c>
    </row>
    <row r="15" spans="1:20" ht="15.75">
      <c r="A15" s="1">
        <v>11</v>
      </c>
      <c r="B15" s="101" t="s">
        <v>21</v>
      </c>
      <c r="C15" s="117" t="s">
        <v>6</v>
      </c>
      <c r="D15" s="146">
        <v>25</v>
      </c>
      <c r="E15" s="112"/>
      <c r="F15" s="107">
        <v>25</v>
      </c>
      <c r="G15" s="65">
        <v>144.63</v>
      </c>
      <c r="H15" s="49"/>
      <c r="I15" s="82">
        <f t="shared" si="0"/>
        <v>144.63</v>
      </c>
      <c r="J15" s="21">
        <f t="shared" si="6"/>
        <v>27.685000000000002</v>
      </c>
      <c r="K15" s="39"/>
      <c r="L15" s="39"/>
      <c r="M15" s="82">
        <f t="shared" si="2"/>
        <v>0</v>
      </c>
      <c r="N15" s="21">
        <f t="shared" si="3"/>
        <v>0</v>
      </c>
      <c r="O15" s="39"/>
      <c r="P15" s="39"/>
      <c r="Q15" s="82">
        <f t="shared" si="4"/>
        <v>0</v>
      </c>
      <c r="R15" s="42">
        <f t="shared" si="5"/>
        <v>144.63</v>
      </c>
      <c r="S15" s="219">
        <v>25</v>
      </c>
    </row>
    <row r="16" spans="1:20" ht="15.75">
      <c r="A16" s="1">
        <v>12</v>
      </c>
      <c r="B16" s="76" t="s">
        <v>111</v>
      </c>
      <c r="C16" s="117" t="s">
        <v>6</v>
      </c>
      <c r="D16" s="147">
        <v>24</v>
      </c>
      <c r="E16" s="111">
        <v>8</v>
      </c>
      <c r="F16" s="107">
        <v>32</v>
      </c>
      <c r="G16" s="65">
        <v>164.13</v>
      </c>
      <c r="H16" s="49">
        <v>169.13</v>
      </c>
      <c r="I16" s="82">
        <f t="shared" si="0"/>
        <v>166.63</v>
      </c>
      <c r="J16" s="170">
        <f t="shared" si="6"/>
        <v>24.685000000000002</v>
      </c>
      <c r="K16" s="47"/>
      <c r="L16" s="41"/>
      <c r="M16" s="82">
        <f t="shared" si="2"/>
        <v>0</v>
      </c>
      <c r="N16" s="21">
        <f t="shared" si="3"/>
        <v>0</v>
      </c>
      <c r="O16" s="41"/>
      <c r="P16" s="41"/>
      <c r="Q16" s="82">
        <f t="shared" si="4"/>
        <v>0</v>
      </c>
      <c r="R16" s="42">
        <f t="shared" si="5"/>
        <v>166.63</v>
      </c>
      <c r="S16" s="219">
        <v>25</v>
      </c>
    </row>
    <row r="17" spans="1:19" ht="15.75">
      <c r="A17" s="1">
        <v>13</v>
      </c>
      <c r="B17" s="72" t="s">
        <v>26</v>
      </c>
      <c r="C17" s="116" t="s">
        <v>5</v>
      </c>
      <c r="D17" s="146">
        <v>12</v>
      </c>
      <c r="E17" s="112"/>
      <c r="F17" s="107">
        <v>12</v>
      </c>
      <c r="G17" s="65">
        <v>188.25</v>
      </c>
      <c r="H17" s="39">
        <v>193.38</v>
      </c>
      <c r="I17" s="82">
        <f t="shared" si="0"/>
        <v>190.815</v>
      </c>
      <c r="J17" s="21">
        <f t="shared" si="6"/>
        <v>4.5925000000000011</v>
      </c>
      <c r="K17" s="50">
        <v>178</v>
      </c>
      <c r="L17" s="41">
        <v>170.75</v>
      </c>
      <c r="M17" s="82">
        <f t="shared" si="2"/>
        <v>182.595</v>
      </c>
      <c r="N17" s="171">
        <f t="shared" si="3"/>
        <v>8.7025000000000006</v>
      </c>
      <c r="O17" s="41"/>
      <c r="P17" s="41"/>
      <c r="Q17" s="82">
        <f t="shared" si="4"/>
        <v>0</v>
      </c>
      <c r="R17" s="42">
        <f t="shared" si="5"/>
        <v>182.595</v>
      </c>
      <c r="S17" s="219">
        <v>9</v>
      </c>
    </row>
    <row r="18" spans="1:19" ht="15.75">
      <c r="A18" s="1">
        <v>14</v>
      </c>
      <c r="B18" s="76" t="s">
        <v>29</v>
      </c>
      <c r="C18" s="116" t="s">
        <v>5</v>
      </c>
      <c r="D18" s="147">
        <v>26</v>
      </c>
      <c r="E18" s="111">
        <v>8</v>
      </c>
      <c r="F18" s="107">
        <v>34</v>
      </c>
      <c r="G18" s="42">
        <v>148.88</v>
      </c>
      <c r="H18" s="39">
        <v>161.5</v>
      </c>
      <c r="I18" s="82">
        <f t="shared" si="0"/>
        <v>155.19</v>
      </c>
      <c r="J18" s="21">
        <f t="shared" si="6"/>
        <v>30.405000000000001</v>
      </c>
      <c r="K18" s="39">
        <v>155.38</v>
      </c>
      <c r="L18" s="39">
        <v>151.75</v>
      </c>
      <c r="M18" s="82">
        <f t="shared" si="2"/>
        <v>154.3775</v>
      </c>
      <c r="N18" s="171">
        <f t="shared" si="3"/>
        <v>30.811250000000001</v>
      </c>
      <c r="O18" s="39"/>
      <c r="P18" s="39"/>
      <c r="Q18" s="82">
        <f t="shared" si="4"/>
        <v>0</v>
      </c>
      <c r="R18" s="42">
        <f t="shared" si="5"/>
        <v>154.3775</v>
      </c>
      <c r="S18" s="219">
        <v>31</v>
      </c>
    </row>
    <row r="19" spans="1:19" ht="15.75">
      <c r="A19" s="1">
        <v>15</v>
      </c>
      <c r="B19" s="153" t="s">
        <v>63</v>
      </c>
      <c r="C19" s="116" t="s">
        <v>6</v>
      </c>
      <c r="D19" s="146">
        <v>11</v>
      </c>
      <c r="E19" s="112"/>
      <c r="F19" s="107">
        <v>11</v>
      </c>
      <c r="G19" s="42">
        <v>187.5</v>
      </c>
      <c r="H19" s="39">
        <v>156.63</v>
      </c>
      <c r="I19" s="82">
        <f t="shared" si="0"/>
        <v>172.065</v>
      </c>
      <c r="J19" s="21">
        <f t="shared" si="6"/>
        <v>13.967500000000001</v>
      </c>
      <c r="K19" s="47">
        <v>200.63</v>
      </c>
      <c r="L19" s="41">
        <v>194</v>
      </c>
      <c r="M19" s="82">
        <f t="shared" si="2"/>
        <v>184.69</v>
      </c>
      <c r="N19" s="170">
        <f t="shared" si="3"/>
        <v>7.6550000000000011</v>
      </c>
      <c r="O19" s="41"/>
      <c r="P19" s="41"/>
      <c r="Q19" s="82">
        <f t="shared" si="4"/>
        <v>0</v>
      </c>
      <c r="R19" s="42">
        <f t="shared" si="5"/>
        <v>184.69</v>
      </c>
      <c r="S19" s="219">
        <v>8</v>
      </c>
    </row>
    <row r="20" spans="1:19" ht="15.75">
      <c r="A20" s="1">
        <v>16</v>
      </c>
      <c r="B20" s="132" t="s">
        <v>165</v>
      </c>
      <c r="C20" s="126" t="s">
        <v>77</v>
      </c>
      <c r="D20" s="150">
        <v>28</v>
      </c>
      <c r="E20" s="111">
        <v>8</v>
      </c>
      <c r="F20" s="107">
        <v>36</v>
      </c>
      <c r="G20" s="42">
        <v>160.88</v>
      </c>
      <c r="H20" s="49">
        <v>152.63</v>
      </c>
      <c r="I20" s="82">
        <f t="shared" si="0"/>
        <v>156.755</v>
      </c>
      <c r="J20" s="170">
        <f t="shared" si="6"/>
        <v>29.622500000000002</v>
      </c>
      <c r="K20" s="47">
        <v>174.38</v>
      </c>
      <c r="L20" s="41"/>
      <c r="M20" s="82">
        <f t="shared" si="2"/>
        <v>162.63</v>
      </c>
      <c r="N20" s="21">
        <f t="shared" si="3"/>
        <v>26.685000000000002</v>
      </c>
      <c r="O20" s="47"/>
      <c r="P20" s="41"/>
      <c r="Q20" s="82">
        <f t="shared" si="4"/>
        <v>0</v>
      </c>
      <c r="R20" s="42">
        <f t="shared" si="5"/>
        <v>162.63</v>
      </c>
      <c r="S20" s="219">
        <v>30</v>
      </c>
    </row>
    <row r="21" spans="1:19" ht="15.75">
      <c r="A21" s="1">
        <v>17</v>
      </c>
      <c r="B21" s="102" t="s">
        <v>112</v>
      </c>
      <c r="C21" s="118" t="s">
        <v>77</v>
      </c>
      <c r="D21" s="146">
        <v>3</v>
      </c>
      <c r="E21" s="112"/>
      <c r="F21" s="107">
        <v>3</v>
      </c>
      <c r="G21" s="62">
        <v>218.5</v>
      </c>
      <c r="H21" s="49">
        <v>235.13</v>
      </c>
      <c r="I21" s="82">
        <f t="shared" si="0"/>
        <v>226.815</v>
      </c>
      <c r="J21" s="170">
        <v>0</v>
      </c>
      <c r="K21" s="47"/>
      <c r="L21" s="41"/>
      <c r="M21" s="82">
        <f t="shared" si="2"/>
        <v>0</v>
      </c>
      <c r="N21" s="21">
        <f t="shared" si="3"/>
        <v>0</v>
      </c>
      <c r="O21" s="41"/>
      <c r="P21" s="41"/>
      <c r="Q21" s="82">
        <f t="shared" si="4"/>
        <v>0</v>
      </c>
      <c r="R21" s="42">
        <f t="shared" si="5"/>
        <v>226.815</v>
      </c>
      <c r="S21" s="219">
        <v>0</v>
      </c>
    </row>
    <row r="22" spans="1:19" ht="15.75">
      <c r="A22" s="1">
        <v>18</v>
      </c>
      <c r="B22" s="77" t="s">
        <v>115</v>
      </c>
      <c r="C22" s="126" t="s">
        <v>77</v>
      </c>
      <c r="D22" s="158">
        <v>27</v>
      </c>
      <c r="E22" s="160">
        <v>8</v>
      </c>
      <c r="F22" s="209">
        <v>35</v>
      </c>
      <c r="G22" s="42">
        <v>167.75</v>
      </c>
      <c r="H22" s="39"/>
      <c r="I22" s="82">
        <f t="shared" si="0"/>
        <v>167.75</v>
      </c>
      <c r="J22" s="21">
        <f>(200-I22)/2+E22</f>
        <v>24.125</v>
      </c>
      <c r="K22" s="47"/>
      <c r="L22" s="41"/>
      <c r="M22" s="82">
        <f t="shared" si="2"/>
        <v>0</v>
      </c>
      <c r="N22" s="21">
        <f t="shared" si="3"/>
        <v>0</v>
      </c>
      <c r="O22" s="47"/>
      <c r="P22" s="41"/>
      <c r="Q22" s="82">
        <f t="shared" si="4"/>
        <v>0</v>
      </c>
      <c r="R22" s="42">
        <f t="shared" si="5"/>
        <v>167.75</v>
      </c>
      <c r="S22" s="219">
        <v>35</v>
      </c>
    </row>
    <row r="23" spans="1:19" ht="15.75">
      <c r="A23" s="1">
        <v>19</v>
      </c>
      <c r="B23" s="98" t="s">
        <v>155</v>
      </c>
      <c r="C23" s="152" t="s">
        <v>77</v>
      </c>
      <c r="D23" s="147">
        <v>10</v>
      </c>
      <c r="E23" s="111">
        <v>8</v>
      </c>
      <c r="F23" s="107">
        <v>18</v>
      </c>
      <c r="G23" s="42">
        <v>168.38</v>
      </c>
      <c r="H23" s="39">
        <v>182</v>
      </c>
      <c r="I23" s="82">
        <f t="shared" si="0"/>
        <v>175.19</v>
      </c>
      <c r="J23" s="171">
        <f>(200-I23)/2+E23</f>
        <v>20.405000000000001</v>
      </c>
      <c r="K23" s="39"/>
      <c r="L23" s="39"/>
      <c r="M23" s="82">
        <f t="shared" si="2"/>
        <v>0</v>
      </c>
      <c r="N23" s="21">
        <f t="shared" si="3"/>
        <v>0</v>
      </c>
      <c r="O23" s="49"/>
      <c r="P23" s="39"/>
      <c r="Q23" s="82">
        <f t="shared" si="4"/>
        <v>0</v>
      </c>
      <c r="R23" s="42">
        <f t="shared" si="5"/>
        <v>175.19</v>
      </c>
      <c r="S23" s="219">
        <f>(200-R23)/2+E23</f>
        <v>20.405000000000001</v>
      </c>
    </row>
    <row r="24" spans="1:19" ht="15.75">
      <c r="A24" s="1">
        <v>20</v>
      </c>
      <c r="B24" s="144" t="s">
        <v>166</v>
      </c>
      <c r="C24" s="126" t="s">
        <v>77</v>
      </c>
      <c r="D24" s="150">
        <v>19</v>
      </c>
      <c r="E24" s="111">
        <v>8</v>
      </c>
      <c r="F24" s="107">
        <v>27</v>
      </c>
      <c r="G24" s="42">
        <v>170</v>
      </c>
      <c r="H24" s="39"/>
      <c r="I24" s="82">
        <f t="shared" si="0"/>
        <v>170</v>
      </c>
      <c r="J24" s="21">
        <f>(200-I24)/2+E24</f>
        <v>23</v>
      </c>
      <c r="K24" s="47"/>
      <c r="L24" s="41"/>
      <c r="M24" s="82">
        <f t="shared" si="2"/>
        <v>0</v>
      </c>
      <c r="N24" s="21">
        <f t="shared" si="3"/>
        <v>0</v>
      </c>
      <c r="O24" s="47"/>
      <c r="P24" s="41"/>
      <c r="Q24" s="82">
        <f t="shared" si="4"/>
        <v>0</v>
      </c>
      <c r="R24" s="42">
        <f t="shared" si="5"/>
        <v>170</v>
      </c>
      <c r="S24" s="219">
        <v>27</v>
      </c>
    </row>
    <row r="25" spans="1:19" ht="15.75">
      <c r="A25" s="1">
        <v>21</v>
      </c>
      <c r="B25" s="99" t="s">
        <v>153</v>
      </c>
      <c r="C25" s="116" t="s">
        <v>77</v>
      </c>
      <c r="D25" s="146">
        <v>2</v>
      </c>
      <c r="E25" s="112"/>
      <c r="F25" s="107">
        <v>2</v>
      </c>
      <c r="G25" s="42">
        <v>217.5</v>
      </c>
      <c r="H25" s="39">
        <v>241.38</v>
      </c>
      <c r="I25" s="82">
        <f t="shared" si="0"/>
        <v>229.44</v>
      </c>
      <c r="J25" s="170">
        <v>0</v>
      </c>
      <c r="K25" s="39">
        <v>204.88</v>
      </c>
      <c r="L25" s="39">
        <v>245.88</v>
      </c>
      <c r="M25" s="82">
        <f t="shared" si="2"/>
        <v>227.41</v>
      </c>
      <c r="N25" s="21">
        <v>0</v>
      </c>
      <c r="O25" s="49"/>
      <c r="P25" s="39"/>
      <c r="Q25" s="82">
        <f t="shared" si="4"/>
        <v>0</v>
      </c>
      <c r="R25" s="42">
        <f t="shared" si="5"/>
        <v>227.41</v>
      </c>
      <c r="S25" s="219">
        <v>0</v>
      </c>
    </row>
    <row r="26" spans="1:19" ht="15.75">
      <c r="A26" s="1">
        <v>22</v>
      </c>
      <c r="B26" s="177" t="s">
        <v>116</v>
      </c>
      <c r="C26" s="118" t="s">
        <v>6</v>
      </c>
      <c r="D26" s="147">
        <v>34</v>
      </c>
      <c r="E26" s="111">
        <v>8</v>
      </c>
      <c r="F26" s="107">
        <v>42</v>
      </c>
      <c r="G26" s="50">
        <v>147.38</v>
      </c>
      <c r="H26" s="49">
        <v>142.5</v>
      </c>
      <c r="I26" s="82">
        <f t="shared" si="0"/>
        <v>144.94</v>
      </c>
      <c r="J26" s="170">
        <f>(200-I26)/2+E26</f>
        <v>35.53</v>
      </c>
      <c r="K26" s="39"/>
      <c r="L26" s="39"/>
      <c r="M26" s="82">
        <f t="shared" si="2"/>
        <v>0</v>
      </c>
      <c r="N26" s="21">
        <f>IF(K26=0,0,(200-M26)/2+E26)</f>
        <v>0</v>
      </c>
      <c r="O26" s="49"/>
      <c r="P26" s="39"/>
      <c r="Q26" s="82">
        <f t="shared" si="4"/>
        <v>0</v>
      </c>
      <c r="R26" s="42">
        <f t="shared" si="5"/>
        <v>144.94</v>
      </c>
      <c r="S26" s="219">
        <f>(200-R26)/2+E26</f>
        <v>35.53</v>
      </c>
    </row>
    <row r="27" spans="1:19" ht="15.75">
      <c r="A27" s="1">
        <v>23</v>
      </c>
      <c r="B27" s="130" t="s">
        <v>178</v>
      </c>
      <c r="C27" s="116" t="s">
        <v>6</v>
      </c>
      <c r="D27" s="146">
        <v>50</v>
      </c>
      <c r="E27" s="112"/>
      <c r="F27" s="107">
        <v>50</v>
      </c>
      <c r="G27" s="42">
        <v>170.25</v>
      </c>
      <c r="H27" s="49">
        <v>158.88</v>
      </c>
      <c r="I27" s="82">
        <f t="shared" si="0"/>
        <v>164.565</v>
      </c>
      <c r="J27" s="170">
        <f>(200-I27)/2+E27</f>
        <v>17.717500000000001</v>
      </c>
      <c r="K27" s="39"/>
      <c r="L27" s="39"/>
      <c r="M27" s="82">
        <f t="shared" si="2"/>
        <v>0</v>
      </c>
      <c r="N27" s="21">
        <f>IF(K27=0,0,(200-M27)/2+E27)</f>
        <v>0</v>
      </c>
      <c r="O27" s="49"/>
      <c r="P27" s="39"/>
      <c r="Q27" s="82">
        <f t="shared" si="4"/>
        <v>0</v>
      </c>
      <c r="R27" s="42">
        <f t="shared" si="5"/>
        <v>164.565</v>
      </c>
      <c r="S27" s="219">
        <f>(200-R27)/2+E27</f>
        <v>17.717500000000001</v>
      </c>
    </row>
    <row r="28" spans="1:19" ht="15.75">
      <c r="A28" s="1">
        <v>24</v>
      </c>
      <c r="B28" s="220" t="s">
        <v>154</v>
      </c>
      <c r="C28" s="152" t="s">
        <v>6</v>
      </c>
      <c r="D28" s="147">
        <v>42</v>
      </c>
      <c r="E28" s="111">
        <v>8</v>
      </c>
      <c r="F28" s="107">
        <v>50</v>
      </c>
      <c r="G28" s="42">
        <v>80</v>
      </c>
      <c r="H28" s="39">
        <v>113.88</v>
      </c>
      <c r="I28" s="82">
        <f t="shared" si="0"/>
        <v>96.94</v>
      </c>
      <c r="J28" s="21">
        <v>50</v>
      </c>
      <c r="K28" s="47">
        <v>106.88</v>
      </c>
      <c r="L28" s="42">
        <v>109</v>
      </c>
      <c r="M28" s="82">
        <f t="shared" si="2"/>
        <v>102.44</v>
      </c>
      <c r="N28" s="21">
        <v>50</v>
      </c>
      <c r="O28" s="50"/>
      <c r="P28" s="41"/>
      <c r="Q28" s="82">
        <f t="shared" si="4"/>
        <v>0</v>
      </c>
      <c r="R28" s="42">
        <f t="shared" si="5"/>
        <v>102.44</v>
      </c>
      <c r="S28" s="219">
        <v>50</v>
      </c>
    </row>
    <row r="29" spans="1:19" ht="15.75">
      <c r="A29" s="1">
        <v>25</v>
      </c>
      <c r="B29" s="72" t="s">
        <v>118</v>
      </c>
      <c r="C29" s="118" t="s">
        <v>6</v>
      </c>
      <c r="D29" s="146">
        <v>19</v>
      </c>
      <c r="E29" s="112"/>
      <c r="F29" s="107">
        <v>19</v>
      </c>
      <c r="G29" s="42">
        <v>191.38</v>
      </c>
      <c r="H29" s="39">
        <v>166.88</v>
      </c>
      <c r="I29" s="82">
        <f t="shared" si="0"/>
        <v>179.13</v>
      </c>
      <c r="J29" s="170">
        <f t="shared" ref="J29:J43" si="7">(200-I29)/2+E29</f>
        <v>10.435000000000002</v>
      </c>
      <c r="K29" s="47">
        <v>199.13</v>
      </c>
      <c r="L29" s="41"/>
      <c r="M29" s="82">
        <f t="shared" si="2"/>
        <v>185.79666666666665</v>
      </c>
      <c r="N29" s="21">
        <f t="shared" ref="N29:N61" si="8">IF(K29=0,0,(200-M29)/2+E29)</f>
        <v>7.1016666666666737</v>
      </c>
      <c r="O29" s="47"/>
      <c r="P29" s="41"/>
      <c r="Q29" s="82">
        <f t="shared" si="4"/>
        <v>0</v>
      </c>
      <c r="R29" s="42">
        <f t="shared" si="5"/>
        <v>185.79666666666665</v>
      </c>
      <c r="S29" s="219">
        <v>10</v>
      </c>
    </row>
    <row r="30" spans="1:19" ht="15.75">
      <c r="A30" s="1">
        <v>26</v>
      </c>
      <c r="B30" s="100" t="s">
        <v>9</v>
      </c>
      <c r="C30" s="118" t="s">
        <v>13</v>
      </c>
      <c r="D30" s="146">
        <v>12</v>
      </c>
      <c r="E30" s="112">
        <v>8</v>
      </c>
      <c r="F30" s="107">
        <v>20</v>
      </c>
      <c r="G30" s="42">
        <v>165.75</v>
      </c>
      <c r="H30" s="39">
        <v>188.38</v>
      </c>
      <c r="I30" s="82">
        <f t="shared" si="0"/>
        <v>177.065</v>
      </c>
      <c r="J30" s="170">
        <f t="shared" si="7"/>
        <v>19.467500000000001</v>
      </c>
      <c r="K30" s="47">
        <v>169.25</v>
      </c>
      <c r="L30" s="41">
        <v>162.63</v>
      </c>
      <c r="M30" s="82">
        <f t="shared" si="2"/>
        <v>171.5025</v>
      </c>
      <c r="N30" s="171">
        <f t="shared" si="8"/>
        <v>22.248750000000001</v>
      </c>
      <c r="O30" s="41"/>
      <c r="P30" s="41"/>
      <c r="Q30" s="82">
        <f t="shared" si="4"/>
        <v>0</v>
      </c>
      <c r="R30" s="42">
        <f t="shared" si="5"/>
        <v>171.5025</v>
      </c>
      <c r="S30" s="219">
        <v>22</v>
      </c>
    </row>
    <row r="31" spans="1:19" ht="15.75">
      <c r="A31" s="1">
        <v>27</v>
      </c>
      <c r="B31" s="76" t="s">
        <v>120</v>
      </c>
      <c r="C31" s="118" t="s">
        <v>6</v>
      </c>
      <c r="D31" s="147">
        <v>45</v>
      </c>
      <c r="E31" s="111">
        <v>8</v>
      </c>
      <c r="F31" s="107">
        <v>50</v>
      </c>
      <c r="G31" s="50">
        <v>143.75</v>
      </c>
      <c r="H31" s="49">
        <v>140.38</v>
      </c>
      <c r="I31" s="82">
        <f t="shared" si="0"/>
        <v>142.065</v>
      </c>
      <c r="J31" s="170">
        <f t="shared" si="7"/>
        <v>36.967500000000001</v>
      </c>
      <c r="K31" s="47">
        <v>139.5</v>
      </c>
      <c r="L31" s="41">
        <v>149.5</v>
      </c>
      <c r="M31" s="82">
        <f t="shared" si="2"/>
        <v>143.2825</v>
      </c>
      <c r="N31" s="21">
        <f t="shared" si="8"/>
        <v>36.358750000000001</v>
      </c>
      <c r="O31" s="47"/>
      <c r="P31" s="41"/>
      <c r="Q31" s="82">
        <f t="shared" si="4"/>
        <v>0</v>
      </c>
      <c r="R31" s="42">
        <f t="shared" si="5"/>
        <v>143.2825</v>
      </c>
      <c r="S31" s="219">
        <v>36</v>
      </c>
    </row>
    <row r="32" spans="1:19" ht="15.75">
      <c r="A32" s="1">
        <v>28</v>
      </c>
      <c r="B32" s="105" t="s">
        <v>173</v>
      </c>
      <c r="C32" s="83" t="s">
        <v>6</v>
      </c>
      <c r="D32" s="146">
        <v>50</v>
      </c>
      <c r="E32" s="112"/>
      <c r="F32" s="107">
        <v>50</v>
      </c>
      <c r="G32" s="50">
        <v>156.75</v>
      </c>
      <c r="H32" s="49"/>
      <c r="I32" s="82">
        <f t="shared" si="0"/>
        <v>156.75</v>
      </c>
      <c r="J32" s="21">
        <f t="shared" si="7"/>
        <v>21.625</v>
      </c>
      <c r="K32" s="39"/>
      <c r="L32" s="39"/>
      <c r="M32" s="82">
        <f t="shared" si="2"/>
        <v>0</v>
      </c>
      <c r="N32" s="21">
        <f t="shared" si="8"/>
        <v>0</v>
      </c>
      <c r="O32" s="49"/>
      <c r="P32" s="39"/>
      <c r="Q32" s="82">
        <f t="shared" si="4"/>
        <v>0</v>
      </c>
      <c r="R32" s="42">
        <f t="shared" si="5"/>
        <v>156.75</v>
      </c>
      <c r="S32" s="219">
        <v>22</v>
      </c>
    </row>
    <row r="33" spans="1:19" ht="15.75">
      <c r="A33" s="1">
        <v>29</v>
      </c>
      <c r="B33" s="72" t="s">
        <v>17</v>
      </c>
      <c r="C33" s="118" t="s">
        <v>6</v>
      </c>
      <c r="D33" s="146">
        <v>9</v>
      </c>
      <c r="E33" s="112"/>
      <c r="F33" s="107">
        <v>9</v>
      </c>
      <c r="G33" s="62">
        <v>168.88</v>
      </c>
      <c r="H33" s="49">
        <v>199.38</v>
      </c>
      <c r="I33" s="82">
        <f t="shared" si="0"/>
        <v>184.13</v>
      </c>
      <c r="J33" s="170">
        <f t="shared" si="7"/>
        <v>7.9350000000000023</v>
      </c>
      <c r="K33" s="47">
        <v>196.5</v>
      </c>
      <c r="L33" s="41"/>
      <c r="M33" s="82">
        <f t="shared" si="2"/>
        <v>188.25333333333333</v>
      </c>
      <c r="N33" s="21">
        <f t="shared" si="8"/>
        <v>5.8733333333333348</v>
      </c>
      <c r="O33" s="41"/>
      <c r="P33" s="41"/>
      <c r="Q33" s="82">
        <f t="shared" si="4"/>
        <v>0</v>
      </c>
      <c r="R33" s="42">
        <f t="shared" si="5"/>
        <v>188.25333333333333</v>
      </c>
      <c r="S33" s="219">
        <v>8</v>
      </c>
    </row>
    <row r="34" spans="1:19" ht="15.75">
      <c r="A34" s="1">
        <v>30</v>
      </c>
      <c r="B34" s="72" t="s">
        <v>167</v>
      </c>
      <c r="C34" s="116" t="s">
        <v>77</v>
      </c>
      <c r="D34" s="146">
        <v>10</v>
      </c>
      <c r="E34" s="112">
        <v>2</v>
      </c>
      <c r="F34" s="107">
        <v>10</v>
      </c>
      <c r="G34" s="42">
        <v>182.75</v>
      </c>
      <c r="H34" s="39">
        <v>182.5</v>
      </c>
      <c r="I34" s="82">
        <f t="shared" si="0"/>
        <v>182.625</v>
      </c>
      <c r="J34" s="170">
        <f t="shared" si="7"/>
        <v>10.6875</v>
      </c>
      <c r="K34" s="39"/>
      <c r="L34" s="39"/>
      <c r="M34" s="82">
        <f t="shared" si="2"/>
        <v>0</v>
      </c>
      <c r="N34" s="21">
        <f t="shared" si="8"/>
        <v>0</v>
      </c>
      <c r="O34" s="49"/>
      <c r="P34" s="39"/>
      <c r="Q34" s="82">
        <f t="shared" si="4"/>
        <v>0</v>
      </c>
      <c r="R34" s="42">
        <f t="shared" si="5"/>
        <v>182.625</v>
      </c>
      <c r="S34" s="219">
        <v>11</v>
      </c>
    </row>
    <row r="35" spans="1:19" ht="15.75">
      <c r="A35" s="1">
        <v>31</v>
      </c>
      <c r="B35" s="95" t="s">
        <v>94</v>
      </c>
      <c r="C35" s="118" t="s">
        <v>77</v>
      </c>
      <c r="D35" s="146">
        <v>18</v>
      </c>
      <c r="E35" s="112"/>
      <c r="F35" s="107">
        <v>18</v>
      </c>
      <c r="G35" s="61">
        <v>173.13</v>
      </c>
      <c r="H35" s="20">
        <v>179.5</v>
      </c>
      <c r="I35" s="82">
        <f t="shared" si="0"/>
        <v>176.315</v>
      </c>
      <c r="J35" s="170">
        <f t="shared" si="7"/>
        <v>11.842500000000001</v>
      </c>
      <c r="K35" s="47">
        <v>224.75</v>
      </c>
      <c r="L35" s="41">
        <v>180.13</v>
      </c>
      <c r="M35" s="82">
        <f t="shared" si="2"/>
        <v>189.3775</v>
      </c>
      <c r="N35" s="21">
        <f t="shared" si="8"/>
        <v>5.3112500000000011</v>
      </c>
      <c r="O35" s="47"/>
      <c r="P35" s="41"/>
      <c r="Q35" s="82">
        <f t="shared" si="4"/>
        <v>0</v>
      </c>
      <c r="R35" s="42">
        <f t="shared" si="5"/>
        <v>189.3775</v>
      </c>
      <c r="S35" s="219">
        <v>5</v>
      </c>
    </row>
    <row r="36" spans="1:19" ht="15.75">
      <c r="A36" s="1">
        <v>32</v>
      </c>
      <c r="B36" s="72" t="s">
        <v>65</v>
      </c>
      <c r="C36" s="117" t="s">
        <v>6</v>
      </c>
      <c r="D36" s="146">
        <v>31</v>
      </c>
      <c r="E36" s="112"/>
      <c r="F36" s="107">
        <v>31</v>
      </c>
      <c r="G36" s="61">
        <v>140.5</v>
      </c>
      <c r="H36" s="49"/>
      <c r="I36" s="82">
        <f t="shared" si="0"/>
        <v>140.5</v>
      </c>
      <c r="J36" s="21">
        <f t="shared" si="7"/>
        <v>29.75</v>
      </c>
      <c r="K36" s="39"/>
      <c r="L36" s="39"/>
      <c r="M36" s="82">
        <f t="shared" si="2"/>
        <v>0</v>
      </c>
      <c r="N36" s="21">
        <f t="shared" si="8"/>
        <v>0</v>
      </c>
      <c r="O36" s="39"/>
      <c r="P36" s="39"/>
      <c r="Q36" s="82">
        <f t="shared" si="4"/>
        <v>0</v>
      </c>
      <c r="R36" s="42">
        <f t="shared" si="5"/>
        <v>140.5</v>
      </c>
      <c r="S36" s="219">
        <v>31</v>
      </c>
    </row>
    <row r="37" spans="1:19" ht="15.75">
      <c r="A37" s="1">
        <v>33</v>
      </c>
      <c r="B37" s="97" t="s">
        <v>125</v>
      </c>
      <c r="C37" s="118" t="s">
        <v>6</v>
      </c>
      <c r="D37" s="146">
        <v>10</v>
      </c>
      <c r="E37" s="112">
        <v>8</v>
      </c>
      <c r="F37" s="107">
        <v>17</v>
      </c>
      <c r="G37" s="61">
        <v>169</v>
      </c>
      <c r="H37" s="49">
        <v>172.88</v>
      </c>
      <c r="I37" s="82">
        <f t="shared" ref="I37:I68" si="9">AVERAGE(G37:H37)</f>
        <v>170.94</v>
      </c>
      <c r="J37" s="171">
        <f t="shared" si="7"/>
        <v>22.53</v>
      </c>
      <c r="K37" s="47">
        <v>165.63</v>
      </c>
      <c r="L37" s="41"/>
      <c r="M37" s="82">
        <f t="shared" ref="M37:M61" si="10">IF(K37&gt;0,(G37+H37+K37+L37)/COUNT(G37,H37,K37,L37),0)</f>
        <v>169.17</v>
      </c>
      <c r="N37" s="21">
        <f t="shared" si="8"/>
        <v>23.415000000000006</v>
      </c>
      <c r="O37" s="47"/>
      <c r="P37" s="41"/>
      <c r="Q37" s="82">
        <f t="shared" ref="Q37:Q61" si="11">IF(O37&gt;0,(G37+H37+K37+L37+O37+P37)/COUNT(G37,H37,K37,L37,O37,P37),0)</f>
        <v>0</v>
      </c>
      <c r="R37" s="42">
        <f t="shared" ref="R37:R68" si="12">IF(O37&gt;0,Q37,IF(K37&gt;0,M37,I37))</f>
        <v>169.17</v>
      </c>
      <c r="S37" s="219">
        <v>23</v>
      </c>
    </row>
    <row r="38" spans="1:19" ht="15.75">
      <c r="A38" s="1">
        <v>34</v>
      </c>
      <c r="B38" s="96" t="s">
        <v>66</v>
      </c>
      <c r="C38" s="118" t="s">
        <v>77</v>
      </c>
      <c r="D38" s="147">
        <v>16</v>
      </c>
      <c r="E38" s="111">
        <v>8</v>
      </c>
      <c r="F38" s="107">
        <v>24</v>
      </c>
      <c r="G38" s="63">
        <v>165.75</v>
      </c>
      <c r="H38" s="39">
        <v>174.63</v>
      </c>
      <c r="I38" s="82">
        <f t="shared" si="9"/>
        <v>170.19</v>
      </c>
      <c r="J38" s="170">
        <f t="shared" si="7"/>
        <v>22.905000000000001</v>
      </c>
      <c r="K38" s="47">
        <v>167.38</v>
      </c>
      <c r="L38" s="41"/>
      <c r="M38" s="82">
        <f t="shared" si="10"/>
        <v>169.25333333333333</v>
      </c>
      <c r="N38" s="21">
        <f t="shared" si="8"/>
        <v>23.373333333333335</v>
      </c>
      <c r="O38" s="41"/>
      <c r="P38" s="41"/>
      <c r="Q38" s="82">
        <f t="shared" si="11"/>
        <v>0</v>
      </c>
      <c r="R38" s="42">
        <f t="shared" si="12"/>
        <v>169.25333333333333</v>
      </c>
      <c r="S38" s="219">
        <v>23</v>
      </c>
    </row>
    <row r="39" spans="1:19" ht="15.75">
      <c r="A39" s="1">
        <v>35</v>
      </c>
      <c r="B39" s="95" t="s">
        <v>67</v>
      </c>
      <c r="C39" s="118" t="s">
        <v>77</v>
      </c>
      <c r="D39" s="146">
        <v>10</v>
      </c>
      <c r="E39" s="112"/>
      <c r="F39" s="107">
        <v>10</v>
      </c>
      <c r="G39" s="63">
        <v>194</v>
      </c>
      <c r="H39" s="39">
        <v>175.38</v>
      </c>
      <c r="I39" s="82">
        <f t="shared" si="9"/>
        <v>184.69</v>
      </c>
      <c r="J39" s="170">
        <f t="shared" si="7"/>
        <v>7.6550000000000011</v>
      </c>
      <c r="K39" s="20">
        <v>185.13</v>
      </c>
      <c r="L39" s="40">
        <v>185.38</v>
      </c>
      <c r="M39" s="82">
        <f t="shared" si="10"/>
        <v>184.9725</v>
      </c>
      <c r="N39" s="21">
        <f t="shared" si="8"/>
        <v>7.5137500000000017</v>
      </c>
      <c r="O39" s="20"/>
      <c r="P39" s="40"/>
      <c r="Q39" s="82">
        <f t="shared" si="11"/>
        <v>0</v>
      </c>
      <c r="R39" s="42">
        <f t="shared" si="12"/>
        <v>184.9725</v>
      </c>
      <c r="S39" s="219">
        <v>8</v>
      </c>
    </row>
    <row r="40" spans="1:19" ht="15.75">
      <c r="A40" s="1">
        <v>36</v>
      </c>
      <c r="B40" s="72" t="s">
        <v>69</v>
      </c>
      <c r="C40" s="118" t="s">
        <v>8</v>
      </c>
      <c r="D40" s="146">
        <v>19</v>
      </c>
      <c r="E40" s="112">
        <v>3</v>
      </c>
      <c r="F40" s="107">
        <v>22</v>
      </c>
      <c r="G40" s="63">
        <v>185.63</v>
      </c>
      <c r="H40" s="39">
        <v>186.13</v>
      </c>
      <c r="I40" s="82">
        <f t="shared" si="9"/>
        <v>185.88</v>
      </c>
      <c r="J40" s="170">
        <f t="shared" si="7"/>
        <v>10.060000000000002</v>
      </c>
      <c r="K40" s="50">
        <v>181</v>
      </c>
      <c r="L40" s="41"/>
      <c r="M40" s="82">
        <f t="shared" si="10"/>
        <v>184.25333333333333</v>
      </c>
      <c r="N40" s="21">
        <f t="shared" si="8"/>
        <v>10.873333333333335</v>
      </c>
      <c r="O40" s="41"/>
      <c r="P40" s="41"/>
      <c r="Q40" s="82">
        <f t="shared" si="11"/>
        <v>0</v>
      </c>
      <c r="R40" s="42">
        <f t="shared" si="12"/>
        <v>184.25333333333333</v>
      </c>
      <c r="S40" s="219">
        <v>10</v>
      </c>
    </row>
    <row r="41" spans="1:19" ht="15.75">
      <c r="A41" s="1">
        <v>37</v>
      </c>
      <c r="B41" s="72" t="s">
        <v>70</v>
      </c>
      <c r="C41" s="118" t="s">
        <v>5</v>
      </c>
      <c r="D41" s="146">
        <v>15</v>
      </c>
      <c r="E41" s="112"/>
      <c r="F41" s="107">
        <v>15</v>
      </c>
      <c r="G41" s="63">
        <v>137.88</v>
      </c>
      <c r="H41" s="39">
        <v>160.5</v>
      </c>
      <c r="I41" s="82">
        <f t="shared" si="9"/>
        <v>149.19</v>
      </c>
      <c r="J41" s="171">
        <f t="shared" si="7"/>
        <v>25.405000000000001</v>
      </c>
      <c r="K41" s="47">
        <v>180.5</v>
      </c>
      <c r="L41" s="41">
        <v>165.38</v>
      </c>
      <c r="M41" s="82">
        <f t="shared" si="10"/>
        <v>161.065</v>
      </c>
      <c r="N41" s="170">
        <f t="shared" si="8"/>
        <v>19.467500000000001</v>
      </c>
      <c r="O41" s="41"/>
      <c r="P41" s="41"/>
      <c r="Q41" s="82">
        <f t="shared" si="11"/>
        <v>0</v>
      </c>
      <c r="R41" s="42">
        <f t="shared" si="12"/>
        <v>161.065</v>
      </c>
      <c r="S41" s="219">
        <v>19</v>
      </c>
    </row>
    <row r="42" spans="1:19" ht="15.75">
      <c r="A42" s="1">
        <v>38</v>
      </c>
      <c r="B42" s="95" t="s">
        <v>72</v>
      </c>
      <c r="C42" s="118" t="s">
        <v>77</v>
      </c>
      <c r="D42" s="146">
        <v>12</v>
      </c>
      <c r="E42" s="112">
        <v>4</v>
      </c>
      <c r="F42" s="107">
        <v>16</v>
      </c>
      <c r="G42" s="64">
        <v>173</v>
      </c>
      <c r="H42" s="39"/>
      <c r="I42" s="82">
        <f t="shared" si="9"/>
        <v>173</v>
      </c>
      <c r="J42" s="21">
        <f t="shared" si="7"/>
        <v>17.5</v>
      </c>
      <c r="K42" s="47"/>
      <c r="L42" s="41"/>
      <c r="M42" s="82">
        <f t="shared" si="10"/>
        <v>0</v>
      </c>
      <c r="N42" s="21">
        <f t="shared" si="8"/>
        <v>0</v>
      </c>
      <c r="O42" s="41"/>
      <c r="P42" s="41"/>
      <c r="Q42" s="82">
        <f t="shared" si="11"/>
        <v>0</v>
      </c>
      <c r="R42" s="42">
        <f t="shared" si="12"/>
        <v>173</v>
      </c>
      <c r="S42" s="219">
        <v>16</v>
      </c>
    </row>
    <row r="43" spans="1:19" ht="15.75">
      <c r="A43" s="1">
        <v>39</v>
      </c>
      <c r="B43" s="76" t="s">
        <v>27</v>
      </c>
      <c r="C43" s="118" t="s">
        <v>5</v>
      </c>
      <c r="D43" s="147">
        <v>33</v>
      </c>
      <c r="E43" s="111">
        <v>9</v>
      </c>
      <c r="F43" s="107">
        <v>42</v>
      </c>
      <c r="G43" s="42">
        <v>147</v>
      </c>
      <c r="H43" s="39">
        <v>163.5</v>
      </c>
      <c r="I43" s="82">
        <f t="shared" si="9"/>
        <v>155.25</v>
      </c>
      <c r="J43" s="170">
        <f t="shared" si="7"/>
        <v>31.375</v>
      </c>
      <c r="K43" s="47"/>
      <c r="L43" s="41"/>
      <c r="M43" s="82">
        <f t="shared" si="10"/>
        <v>0</v>
      </c>
      <c r="N43" s="21">
        <f t="shared" si="8"/>
        <v>0</v>
      </c>
      <c r="O43" s="47"/>
      <c r="P43" s="41"/>
      <c r="Q43" s="82">
        <f t="shared" si="11"/>
        <v>0</v>
      </c>
      <c r="R43" s="42">
        <f t="shared" si="12"/>
        <v>155.25</v>
      </c>
      <c r="S43" s="219">
        <v>31</v>
      </c>
    </row>
    <row r="44" spans="1:19" ht="15.75">
      <c r="A44" s="1">
        <v>40</v>
      </c>
      <c r="B44" s="72" t="s">
        <v>73</v>
      </c>
      <c r="C44" s="118" t="s">
        <v>5</v>
      </c>
      <c r="D44" s="146">
        <v>4</v>
      </c>
      <c r="E44" s="112">
        <v>5</v>
      </c>
      <c r="F44" s="107">
        <v>9</v>
      </c>
      <c r="G44" s="42">
        <v>207.5</v>
      </c>
      <c r="H44" s="39">
        <v>197.5</v>
      </c>
      <c r="I44" s="82">
        <f t="shared" si="9"/>
        <v>202.5</v>
      </c>
      <c r="J44" s="170">
        <v>5</v>
      </c>
      <c r="K44" s="47">
        <v>179.25</v>
      </c>
      <c r="L44" s="41">
        <v>216.75</v>
      </c>
      <c r="M44" s="82">
        <f t="shared" si="10"/>
        <v>200.25</v>
      </c>
      <c r="N44" s="21">
        <f t="shared" si="8"/>
        <v>4.875</v>
      </c>
      <c r="O44" s="47"/>
      <c r="P44" s="41"/>
      <c r="Q44" s="82">
        <f t="shared" si="11"/>
        <v>0</v>
      </c>
      <c r="R44" s="42">
        <f t="shared" si="12"/>
        <v>200.25</v>
      </c>
      <c r="S44" s="219">
        <v>5</v>
      </c>
    </row>
    <row r="45" spans="1:19" ht="15.75">
      <c r="A45" s="1">
        <v>41</v>
      </c>
      <c r="B45" s="72" t="s">
        <v>19</v>
      </c>
      <c r="C45" s="118" t="s">
        <v>6</v>
      </c>
      <c r="D45" s="146">
        <v>16</v>
      </c>
      <c r="E45" s="112"/>
      <c r="F45" s="107">
        <v>16</v>
      </c>
      <c r="G45" s="42">
        <v>159.88</v>
      </c>
      <c r="H45" s="39">
        <v>172.63</v>
      </c>
      <c r="I45" s="82">
        <f t="shared" si="9"/>
        <v>166.255</v>
      </c>
      <c r="J45" s="171">
        <f t="shared" ref="J45:J51" si="13">(200-I45)/2+E45</f>
        <v>16.872500000000002</v>
      </c>
      <c r="K45" s="50">
        <v>190</v>
      </c>
      <c r="L45" s="41">
        <v>195.13</v>
      </c>
      <c r="M45" s="82">
        <f t="shared" si="10"/>
        <v>179.41</v>
      </c>
      <c r="N45" s="170">
        <f t="shared" si="8"/>
        <v>10.295000000000002</v>
      </c>
      <c r="O45" s="47"/>
      <c r="P45" s="41"/>
      <c r="Q45" s="82">
        <f t="shared" si="11"/>
        <v>0</v>
      </c>
      <c r="R45" s="42">
        <f t="shared" si="12"/>
        <v>179.41</v>
      </c>
      <c r="S45" s="219">
        <v>10</v>
      </c>
    </row>
    <row r="46" spans="1:19" ht="15.75">
      <c r="A46" s="1">
        <v>42</v>
      </c>
      <c r="B46" s="72" t="s">
        <v>129</v>
      </c>
      <c r="C46" s="118" t="s">
        <v>6</v>
      </c>
      <c r="D46" s="146">
        <v>12</v>
      </c>
      <c r="E46" s="112">
        <v>9</v>
      </c>
      <c r="F46" s="107">
        <v>21</v>
      </c>
      <c r="G46" s="42">
        <v>177.55</v>
      </c>
      <c r="H46" s="39">
        <v>197</v>
      </c>
      <c r="I46" s="82">
        <f t="shared" si="9"/>
        <v>187.27500000000001</v>
      </c>
      <c r="J46" s="170">
        <f t="shared" si="13"/>
        <v>15.362499999999997</v>
      </c>
      <c r="K46" s="47">
        <v>187.13</v>
      </c>
      <c r="L46" s="41">
        <v>192.88</v>
      </c>
      <c r="M46" s="82">
        <f t="shared" si="10"/>
        <v>188.64000000000001</v>
      </c>
      <c r="N46" s="21">
        <f t="shared" si="8"/>
        <v>14.679999999999993</v>
      </c>
      <c r="O46" s="41"/>
      <c r="P46" s="41"/>
      <c r="Q46" s="82">
        <f t="shared" si="11"/>
        <v>0</v>
      </c>
      <c r="R46" s="42">
        <f t="shared" si="12"/>
        <v>188.64000000000001</v>
      </c>
      <c r="S46" s="219">
        <v>15</v>
      </c>
    </row>
    <row r="47" spans="1:19" ht="15.75">
      <c r="A47" s="1">
        <v>43</v>
      </c>
      <c r="B47" s="76" t="s">
        <v>130</v>
      </c>
      <c r="C47" s="118" t="s">
        <v>6</v>
      </c>
      <c r="D47" s="147">
        <v>17</v>
      </c>
      <c r="E47" s="111">
        <v>8</v>
      </c>
      <c r="F47" s="107">
        <v>25</v>
      </c>
      <c r="G47" s="42">
        <v>161.88</v>
      </c>
      <c r="H47" s="39">
        <v>159.13</v>
      </c>
      <c r="I47" s="82">
        <f t="shared" si="9"/>
        <v>160.505</v>
      </c>
      <c r="J47" s="171">
        <f t="shared" si="13"/>
        <v>27.747500000000002</v>
      </c>
      <c r="K47" s="47">
        <v>185.38</v>
      </c>
      <c r="L47" s="41"/>
      <c r="M47" s="82">
        <f t="shared" si="10"/>
        <v>168.79666666666665</v>
      </c>
      <c r="N47" s="21">
        <f t="shared" si="8"/>
        <v>23.601666666666674</v>
      </c>
      <c r="O47" s="47"/>
      <c r="P47" s="41"/>
      <c r="Q47" s="82">
        <f t="shared" si="11"/>
        <v>0</v>
      </c>
      <c r="R47" s="42">
        <f t="shared" si="12"/>
        <v>168.79666666666665</v>
      </c>
      <c r="S47" s="219">
        <v>28</v>
      </c>
    </row>
    <row r="48" spans="1:19" ht="15.75">
      <c r="A48" s="1">
        <v>44</v>
      </c>
      <c r="B48" s="76" t="s">
        <v>131</v>
      </c>
      <c r="C48" s="118" t="s">
        <v>6</v>
      </c>
      <c r="D48" s="147">
        <v>33</v>
      </c>
      <c r="E48" s="111">
        <v>8</v>
      </c>
      <c r="F48" s="107">
        <v>41</v>
      </c>
      <c r="G48" s="42">
        <v>121.25</v>
      </c>
      <c r="H48" s="39"/>
      <c r="I48" s="82">
        <f t="shared" si="9"/>
        <v>121.25</v>
      </c>
      <c r="J48" s="21">
        <f t="shared" si="13"/>
        <v>47.375</v>
      </c>
      <c r="K48" s="39"/>
      <c r="L48" s="39"/>
      <c r="M48" s="82">
        <f t="shared" si="10"/>
        <v>0</v>
      </c>
      <c r="N48" s="21">
        <f t="shared" si="8"/>
        <v>0</v>
      </c>
      <c r="O48" s="49"/>
      <c r="P48" s="39"/>
      <c r="Q48" s="82">
        <f t="shared" si="11"/>
        <v>0</v>
      </c>
      <c r="R48" s="42">
        <f t="shared" si="12"/>
        <v>121.25</v>
      </c>
      <c r="S48" s="219">
        <v>41</v>
      </c>
    </row>
    <row r="49" spans="1:19" ht="15.75">
      <c r="A49" s="1">
        <v>45</v>
      </c>
      <c r="B49" s="95" t="s">
        <v>100</v>
      </c>
      <c r="C49" s="118" t="s">
        <v>77</v>
      </c>
      <c r="D49" s="146">
        <v>13</v>
      </c>
      <c r="E49" s="112"/>
      <c r="F49" s="107">
        <v>13</v>
      </c>
      <c r="G49" s="42">
        <v>176.33</v>
      </c>
      <c r="H49" s="39">
        <v>181.25</v>
      </c>
      <c r="I49" s="82">
        <f t="shared" si="9"/>
        <v>178.79000000000002</v>
      </c>
      <c r="J49" s="170">
        <f t="shared" si="13"/>
        <v>10.60499999999999</v>
      </c>
      <c r="K49" s="20"/>
      <c r="L49" s="40"/>
      <c r="M49" s="82">
        <f t="shared" si="10"/>
        <v>0</v>
      </c>
      <c r="N49" s="21">
        <f t="shared" si="8"/>
        <v>0</v>
      </c>
      <c r="O49" s="40"/>
      <c r="P49" s="40"/>
      <c r="Q49" s="82">
        <f t="shared" si="11"/>
        <v>0</v>
      </c>
      <c r="R49" s="42">
        <f t="shared" si="12"/>
        <v>178.79000000000002</v>
      </c>
      <c r="S49" s="219">
        <f>(200-R49)/2+E49</f>
        <v>10.60499999999999</v>
      </c>
    </row>
    <row r="50" spans="1:19" ht="15.75">
      <c r="A50" s="1">
        <v>46</v>
      </c>
      <c r="B50" s="72" t="s">
        <v>12</v>
      </c>
      <c r="C50" s="118" t="s">
        <v>6</v>
      </c>
      <c r="D50" s="146">
        <v>13</v>
      </c>
      <c r="E50" s="112"/>
      <c r="F50" s="107">
        <v>13</v>
      </c>
      <c r="G50" s="42">
        <v>173</v>
      </c>
      <c r="H50" s="39">
        <v>166.25</v>
      </c>
      <c r="I50" s="82">
        <f t="shared" si="9"/>
        <v>169.625</v>
      </c>
      <c r="J50" s="171">
        <f t="shared" si="13"/>
        <v>15.1875</v>
      </c>
      <c r="K50" s="47">
        <v>192.75</v>
      </c>
      <c r="L50" s="41"/>
      <c r="M50" s="82">
        <f t="shared" si="10"/>
        <v>177.33333333333334</v>
      </c>
      <c r="N50" s="21">
        <f t="shared" si="8"/>
        <v>11.333333333333329</v>
      </c>
      <c r="O50" s="47"/>
      <c r="P50" s="41"/>
      <c r="Q50" s="82">
        <f t="shared" si="11"/>
        <v>0</v>
      </c>
      <c r="R50" s="42">
        <f t="shared" si="12"/>
        <v>177.33333333333334</v>
      </c>
      <c r="S50" s="219">
        <v>15</v>
      </c>
    </row>
    <row r="51" spans="1:19" ht="15.75">
      <c r="A51" s="1">
        <v>47</v>
      </c>
      <c r="B51" s="76" t="s">
        <v>15</v>
      </c>
      <c r="C51" s="118" t="s">
        <v>6</v>
      </c>
      <c r="D51" s="147">
        <v>13</v>
      </c>
      <c r="E51" s="111">
        <v>8</v>
      </c>
      <c r="F51" s="107">
        <v>21</v>
      </c>
      <c r="G51" s="42">
        <v>164.25</v>
      </c>
      <c r="H51" s="39">
        <v>167.5</v>
      </c>
      <c r="I51" s="82">
        <f t="shared" si="9"/>
        <v>165.875</v>
      </c>
      <c r="J51" s="171">
        <f t="shared" si="13"/>
        <v>25.0625</v>
      </c>
      <c r="K51" s="50">
        <v>181</v>
      </c>
      <c r="L51" s="41">
        <v>158.5</v>
      </c>
      <c r="M51" s="82">
        <f t="shared" si="10"/>
        <v>167.8125</v>
      </c>
      <c r="N51" s="21">
        <f t="shared" si="8"/>
        <v>24.09375</v>
      </c>
      <c r="O51" s="47"/>
      <c r="P51" s="41"/>
      <c r="Q51" s="82">
        <f t="shared" si="11"/>
        <v>0</v>
      </c>
      <c r="R51" s="42">
        <f t="shared" si="12"/>
        <v>167.8125</v>
      </c>
      <c r="S51" s="219">
        <v>24</v>
      </c>
    </row>
    <row r="52" spans="1:19" ht="15.75">
      <c r="A52" s="1">
        <v>48</v>
      </c>
      <c r="B52" s="100" t="s">
        <v>135</v>
      </c>
      <c r="C52" s="116" t="s">
        <v>8</v>
      </c>
      <c r="D52" s="146">
        <v>6</v>
      </c>
      <c r="E52" s="112"/>
      <c r="F52" s="107">
        <v>6</v>
      </c>
      <c r="G52" s="42">
        <v>208</v>
      </c>
      <c r="H52" s="49"/>
      <c r="I52" s="82">
        <f t="shared" si="9"/>
        <v>208</v>
      </c>
      <c r="J52" s="21">
        <v>6</v>
      </c>
      <c r="K52" s="47"/>
      <c r="L52" s="41"/>
      <c r="M52" s="82">
        <f t="shared" si="10"/>
        <v>0</v>
      </c>
      <c r="N52" s="21">
        <f t="shared" si="8"/>
        <v>0</v>
      </c>
      <c r="O52" s="41"/>
      <c r="P52" s="41"/>
      <c r="Q52" s="82">
        <f t="shared" si="11"/>
        <v>0</v>
      </c>
      <c r="R52" s="42">
        <f t="shared" si="12"/>
        <v>208</v>
      </c>
      <c r="S52" s="219">
        <v>6</v>
      </c>
    </row>
    <row r="53" spans="1:19" ht="15.75">
      <c r="A53" s="1">
        <v>49</v>
      </c>
      <c r="B53" s="72" t="s">
        <v>7</v>
      </c>
      <c r="C53" s="118" t="s">
        <v>8</v>
      </c>
      <c r="D53" s="146">
        <v>11</v>
      </c>
      <c r="E53" s="112">
        <v>12</v>
      </c>
      <c r="F53" s="107">
        <v>23</v>
      </c>
      <c r="G53" s="42">
        <v>148.75</v>
      </c>
      <c r="H53" s="39">
        <v>179.75</v>
      </c>
      <c r="I53" s="82">
        <f t="shared" si="9"/>
        <v>164.25</v>
      </c>
      <c r="J53" s="171">
        <f t="shared" ref="J53:J74" si="14">(200-I53)/2+E53</f>
        <v>29.875</v>
      </c>
      <c r="K53" s="39">
        <v>200.63</v>
      </c>
      <c r="L53" s="39">
        <v>172.5</v>
      </c>
      <c r="M53" s="82">
        <f t="shared" si="10"/>
        <v>175.4075</v>
      </c>
      <c r="N53" s="170">
        <f t="shared" si="8"/>
        <v>24.296250000000001</v>
      </c>
      <c r="O53" s="49"/>
      <c r="P53" s="39"/>
      <c r="Q53" s="82">
        <f t="shared" si="11"/>
        <v>0</v>
      </c>
      <c r="R53" s="42">
        <f t="shared" si="12"/>
        <v>175.4075</v>
      </c>
      <c r="S53" s="219">
        <v>24</v>
      </c>
    </row>
    <row r="54" spans="1:19" ht="15.75">
      <c r="A54" s="1">
        <v>50</v>
      </c>
      <c r="B54" s="96" t="s">
        <v>177</v>
      </c>
      <c r="C54" s="152" t="s">
        <v>6</v>
      </c>
      <c r="D54" s="147">
        <v>50</v>
      </c>
      <c r="E54" s="111">
        <v>8</v>
      </c>
      <c r="F54" s="107">
        <v>50</v>
      </c>
      <c r="G54" s="62">
        <v>131.75</v>
      </c>
      <c r="H54" s="39"/>
      <c r="I54" s="82">
        <f t="shared" si="9"/>
        <v>131.75</v>
      </c>
      <c r="J54" s="21">
        <f t="shared" si="14"/>
        <v>42.125</v>
      </c>
      <c r="K54" s="39"/>
      <c r="L54" s="39"/>
      <c r="M54" s="82">
        <f t="shared" si="10"/>
        <v>0</v>
      </c>
      <c r="N54" s="21">
        <f t="shared" si="8"/>
        <v>0</v>
      </c>
      <c r="O54" s="39"/>
      <c r="P54" s="39"/>
      <c r="Q54" s="82">
        <f t="shared" si="11"/>
        <v>0</v>
      </c>
      <c r="R54" s="42">
        <f t="shared" si="12"/>
        <v>131.75</v>
      </c>
      <c r="S54" s="219">
        <f>(200-R54)/2+E54</f>
        <v>42.125</v>
      </c>
    </row>
    <row r="55" spans="1:19" ht="15.75">
      <c r="A55" s="1">
        <v>51</v>
      </c>
      <c r="B55" s="100" t="s">
        <v>140</v>
      </c>
      <c r="C55" s="116" t="s">
        <v>6</v>
      </c>
      <c r="D55" s="146">
        <v>29</v>
      </c>
      <c r="E55" s="112"/>
      <c r="F55" s="107">
        <v>29</v>
      </c>
      <c r="G55" s="42">
        <v>163.75</v>
      </c>
      <c r="H55" s="39"/>
      <c r="I55" s="82">
        <f t="shared" si="9"/>
        <v>163.75</v>
      </c>
      <c r="J55" s="21">
        <f t="shared" si="14"/>
        <v>18.125</v>
      </c>
      <c r="K55" s="47"/>
      <c r="L55" s="41"/>
      <c r="M55" s="82">
        <f t="shared" si="10"/>
        <v>0</v>
      </c>
      <c r="N55" s="21">
        <f t="shared" si="8"/>
        <v>0</v>
      </c>
      <c r="O55" s="41"/>
      <c r="P55" s="41"/>
      <c r="Q55" s="82">
        <f t="shared" si="11"/>
        <v>0</v>
      </c>
      <c r="R55" s="42">
        <f t="shared" si="12"/>
        <v>163.75</v>
      </c>
      <c r="S55" s="219">
        <v>29</v>
      </c>
    </row>
    <row r="56" spans="1:19" ht="15.75">
      <c r="A56" s="1">
        <v>52</v>
      </c>
      <c r="B56" s="97" t="s">
        <v>101</v>
      </c>
      <c r="C56" s="116" t="s">
        <v>5</v>
      </c>
      <c r="D56" s="146">
        <v>4</v>
      </c>
      <c r="E56" s="112"/>
      <c r="F56" s="107">
        <v>4</v>
      </c>
      <c r="G56" s="42">
        <v>158.38</v>
      </c>
      <c r="H56" s="39">
        <v>195.63</v>
      </c>
      <c r="I56" s="82">
        <f t="shared" si="9"/>
        <v>177.005</v>
      </c>
      <c r="J56" s="171">
        <f t="shared" si="14"/>
        <v>11.497500000000002</v>
      </c>
      <c r="K56" s="47">
        <v>186.38</v>
      </c>
      <c r="L56" s="41"/>
      <c r="M56" s="82">
        <f t="shared" si="10"/>
        <v>180.13</v>
      </c>
      <c r="N56" s="21">
        <f t="shared" si="8"/>
        <v>9.9350000000000023</v>
      </c>
      <c r="O56" s="41"/>
      <c r="P56" s="41"/>
      <c r="Q56" s="82">
        <f t="shared" si="11"/>
        <v>0</v>
      </c>
      <c r="R56" s="42">
        <f t="shared" si="12"/>
        <v>180.13</v>
      </c>
      <c r="S56" s="219">
        <v>11</v>
      </c>
    </row>
    <row r="57" spans="1:19" ht="15.75">
      <c r="A57" s="1">
        <v>53</v>
      </c>
      <c r="B57" s="99" t="s">
        <v>156</v>
      </c>
      <c r="C57" s="116" t="s">
        <v>77</v>
      </c>
      <c r="D57" s="146">
        <v>10</v>
      </c>
      <c r="E57" s="112"/>
      <c r="F57" s="107">
        <v>10</v>
      </c>
      <c r="G57" s="42">
        <v>166</v>
      </c>
      <c r="H57" s="39">
        <v>187.78</v>
      </c>
      <c r="I57" s="82">
        <f t="shared" si="9"/>
        <v>176.89</v>
      </c>
      <c r="J57" s="171">
        <f t="shared" si="14"/>
        <v>11.555000000000007</v>
      </c>
      <c r="K57" s="47"/>
      <c r="L57" s="41"/>
      <c r="M57" s="82">
        <f t="shared" si="10"/>
        <v>0</v>
      </c>
      <c r="N57" s="21">
        <f t="shared" si="8"/>
        <v>0</v>
      </c>
      <c r="O57" s="41"/>
      <c r="P57" s="41"/>
      <c r="Q57" s="82">
        <f t="shared" si="11"/>
        <v>0</v>
      </c>
      <c r="R57" s="42">
        <f t="shared" si="12"/>
        <v>176.89</v>
      </c>
      <c r="S57" s="219">
        <f>(200-R57)/2+E57</f>
        <v>11.555000000000007</v>
      </c>
    </row>
    <row r="58" spans="1:19" ht="15.75">
      <c r="A58" s="1">
        <v>54</v>
      </c>
      <c r="B58" s="99" t="s">
        <v>142</v>
      </c>
      <c r="C58" s="116" t="s">
        <v>77</v>
      </c>
      <c r="D58" s="151">
        <v>13</v>
      </c>
      <c r="E58" s="112"/>
      <c r="F58" s="107">
        <v>13</v>
      </c>
      <c r="G58" s="42">
        <v>190.88</v>
      </c>
      <c r="H58" s="39">
        <v>184</v>
      </c>
      <c r="I58" s="82">
        <f t="shared" si="9"/>
        <v>187.44</v>
      </c>
      <c r="J58" s="170">
        <f t="shared" si="14"/>
        <v>6.2800000000000011</v>
      </c>
      <c r="K58" s="47">
        <v>177.13</v>
      </c>
      <c r="L58" s="41"/>
      <c r="M58" s="82">
        <f t="shared" si="10"/>
        <v>184.00333333333333</v>
      </c>
      <c r="N58" s="21">
        <f t="shared" si="8"/>
        <v>7.9983333333333348</v>
      </c>
      <c r="O58" s="47"/>
      <c r="P58" s="41"/>
      <c r="Q58" s="82">
        <f t="shared" si="11"/>
        <v>0</v>
      </c>
      <c r="R58" s="42">
        <f t="shared" si="12"/>
        <v>184.00333333333333</v>
      </c>
      <c r="S58" s="219">
        <v>6</v>
      </c>
    </row>
    <row r="59" spans="1:19" ht="15.75">
      <c r="A59" s="1">
        <v>55</v>
      </c>
      <c r="B59" s="101" t="s">
        <v>143</v>
      </c>
      <c r="C59" s="116" t="s">
        <v>77</v>
      </c>
      <c r="D59" s="146">
        <v>8</v>
      </c>
      <c r="E59" s="112"/>
      <c r="F59" s="107">
        <v>8</v>
      </c>
      <c r="G59" s="42">
        <v>180.88</v>
      </c>
      <c r="H59" s="39">
        <v>195.75</v>
      </c>
      <c r="I59" s="82">
        <f t="shared" si="9"/>
        <v>188.315</v>
      </c>
      <c r="J59" s="170">
        <f t="shared" si="14"/>
        <v>5.8425000000000011</v>
      </c>
      <c r="K59" s="50">
        <v>180.75</v>
      </c>
      <c r="L59" s="41"/>
      <c r="M59" s="82">
        <f t="shared" si="10"/>
        <v>185.79333333333332</v>
      </c>
      <c r="N59" s="21">
        <f t="shared" si="8"/>
        <v>7.1033333333333388</v>
      </c>
      <c r="O59" s="47"/>
      <c r="P59" s="41"/>
      <c r="Q59" s="82">
        <f t="shared" si="11"/>
        <v>0</v>
      </c>
      <c r="R59" s="42">
        <f t="shared" si="12"/>
        <v>185.79333333333332</v>
      </c>
      <c r="S59" s="219">
        <v>6</v>
      </c>
    </row>
    <row r="60" spans="1:19" ht="15.75">
      <c r="A60" s="1">
        <v>56</v>
      </c>
      <c r="B60" s="72" t="s">
        <v>144</v>
      </c>
      <c r="C60" s="116" t="s">
        <v>6</v>
      </c>
      <c r="D60" s="146">
        <v>22</v>
      </c>
      <c r="E60" s="112"/>
      <c r="F60" s="107">
        <v>22</v>
      </c>
      <c r="G60" s="42">
        <v>169.38</v>
      </c>
      <c r="H60" s="39">
        <v>167.13</v>
      </c>
      <c r="I60" s="82">
        <f t="shared" si="9"/>
        <v>168.255</v>
      </c>
      <c r="J60" s="21">
        <f t="shared" si="14"/>
        <v>15.872500000000002</v>
      </c>
      <c r="K60" s="47"/>
      <c r="L60" s="41"/>
      <c r="M60" s="82">
        <f t="shared" si="10"/>
        <v>0</v>
      </c>
      <c r="N60" s="21">
        <f t="shared" si="8"/>
        <v>0</v>
      </c>
      <c r="O60" s="41"/>
      <c r="P60" s="41"/>
      <c r="Q60" s="82">
        <f t="shared" si="11"/>
        <v>0</v>
      </c>
      <c r="R60" s="42">
        <f t="shared" si="12"/>
        <v>168.255</v>
      </c>
      <c r="S60" s="219">
        <v>16</v>
      </c>
    </row>
    <row r="61" spans="1:19" ht="15.75">
      <c r="A61" s="1">
        <v>57</v>
      </c>
      <c r="B61" s="99" t="s">
        <v>152</v>
      </c>
      <c r="C61" s="116" t="s">
        <v>77</v>
      </c>
      <c r="D61" s="146">
        <v>5</v>
      </c>
      <c r="E61" s="112"/>
      <c r="F61" s="107">
        <v>5</v>
      </c>
      <c r="G61" s="42">
        <v>192.75</v>
      </c>
      <c r="H61" s="39"/>
      <c r="I61" s="82">
        <f t="shared" si="9"/>
        <v>192.75</v>
      </c>
      <c r="J61" s="21">
        <f t="shared" si="14"/>
        <v>3.625</v>
      </c>
      <c r="K61" s="39"/>
      <c r="L61" s="39"/>
      <c r="M61" s="82">
        <f t="shared" si="10"/>
        <v>0</v>
      </c>
      <c r="N61" s="21">
        <f t="shared" si="8"/>
        <v>0</v>
      </c>
      <c r="O61" s="39"/>
      <c r="P61" s="39"/>
      <c r="Q61" s="82">
        <f t="shared" si="11"/>
        <v>0</v>
      </c>
      <c r="R61" s="42">
        <f t="shared" si="12"/>
        <v>192.75</v>
      </c>
      <c r="S61" s="219">
        <v>5</v>
      </c>
    </row>
    <row r="62" spans="1:19" ht="15.75" hidden="1" outlineLevel="1">
      <c r="A62" s="1">
        <v>58</v>
      </c>
      <c r="B62" s="96" t="s">
        <v>134</v>
      </c>
      <c r="C62" s="152" t="s">
        <v>77</v>
      </c>
      <c r="D62" s="147">
        <v>0</v>
      </c>
      <c r="E62" s="111">
        <v>8</v>
      </c>
      <c r="F62" s="107">
        <v>8</v>
      </c>
      <c r="G62" s="42"/>
      <c r="H62" s="49"/>
      <c r="I62" s="82" t="e">
        <f t="shared" si="9"/>
        <v>#DIV/0!</v>
      </c>
      <c r="J62" s="21" t="e">
        <f t="shared" si="14"/>
        <v>#DIV/0!</v>
      </c>
      <c r="K62" s="39"/>
      <c r="L62" s="39"/>
      <c r="M62" s="82" t="e">
        <f t="shared" ref="M62:M74" si="15">((((K62+L62)/COUNT(K62:L62))-J62)+I62)/2</f>
        <v>#DIV/0!</v>
      </c>
      <c r="N62" s="21" t="e">
        <f t="shared" ref="N62:N74" si="16">(200-M62)/2+E62</f>
        <v>#DIV/0!</v>
      </c>
      <c r="O62" s="49"/>
      <c r="P62" s="39"/>
      <c r="Q62" s="93" t="e">
        <f t="shared" ref="Q62:Q74" si="17">((((O62+P62)/COUNT(O62:P62))-N62)+I62+M62)/3</f>
        <v>#DIV/0!</v>
      </c>
      <c r="R62" s="42" t="e">
        <f t="shared" si="12"/>
        <v>#DIV/0!</v>
      </c>
      <c r="S62" s="21" t="e">
        <f t="shared" ref="S62:S74" si="18">(200-R62)/2+E62</f>
        <v>#DIV/0!</v>
      </c>
    </row>
    <row r="63" spans="1:19" ht="15.75" hidden="1" outlineLevel="1">
      <c r="A63" s="1">
        <v>59</v>
      </c>
      <c r="B63" s="101" t="s">
        <v>128</v>
      </c>
      <c r="C63" s="118" t="s">
        <v>79</v>
      </c>
      <c r="D63" s="146">
        <v>14</v>
      </c>
      <c r="E63" s="112"/>
      <c r="F63" s="107">
        <v>14</v>
      </c>
      <c r="G63" s="42"/>
      <c r="H63" s="49"/>
      <c r="I63" s="82" t="e">
        <f t="shared" si="9"/>
        <v>#DIV/0!</v>
      </c>
      <c r="J63" s="21" t="e">
        <f t="shared" si="14"/>
        <v>#DIV/0!</v>
      </c>
      <c r="K63" s="39"/>
      <c r="L63" s="39"/>
      <c r="M63" s="82" t="e">
        <f t="shared" si="15"/>
        <v>#DIV/0!</v>
      </c>
      <c r="N63" s="21" t="e">
        <f t="shared" si="16"/>
        <v>#DIV/0!</v>
      </c>
      <c r="O63" s="49"/>
      <c r="P63" s="39"/>
      <c r="Q63" s="93" t="e">
        <f t="shared" si="17"/>
        <v>#DIV/0!</v>
      </c>
      <c r="R63" s="42" t="e">
        <f t="shared" si="12"/>
        <v>#DIV/0!</v>
      </c>
      <c r="S63" s="21" t="e">
        <f t="shared" si="18"/>
        <v>#DIV/0!</v>
      </c>
    </row>
    <row r="64" spans="1:19" ht="15.75" hidden="1" outlineLevel="1">
      <c r="A64" s="1">
        <v>60</v>
      </c>
      <c r="B64" s="95" t="s">
        <v>64</v>
      </c>
      <c r="C64" s="118" t="s">
        <v>79</v>
      </c>
      <c r="D64" s="146">
        <v>6</v>
      </c>
      <c r="E64" s="112"/>
      <c r="F64" s="107">
        <v>6</v>
      </c>
      <c r="G64" s="62"/>
      <c r="H64" s="49"/>
      <c r="I64" s="82" t="e">
        <f t="shared" si="9"/>
        <v>#DIV/0!</v>
      </c>
      <c r="J64" s="21" t="e">
        <f t="shared" si="14"/>
        <v>#DIV/0!</v>
      </c>
      <c r="K64" s="39"/>
      <c r="L64" s="39"/>
      <c r="M64" s="82" t="e">
        <f t="shared" si="15"/>
        <v>#DIV/0!</v>
      </c>
      <c r="N64" s="21" t="e">
        <f t="shared" si="16"/>
        <v>#DIV/0!</v>
      </c>
      <c r="O64" s="49"/>
      <c r="P64" s="39"/>
      <c r="Q64" s="93" t="e">
        <f t="shared" si="17"/>
        <v>#DIV/0!</v>
      </c>
      <c r="R64" s="42" t="e">
        <f t="shared" si="12"/>
        <v>#DIV/0!</v>
      </c>
      <c r="S64" s="21" t="e">
        <f t="shared" si="18"/>
        <v>#DIV/0!</v>
      </c>
    </row>
    <row r="65" spans="1:19" ht="15.75" hidden="1" outlineLevel="1">
      <c r="A65" s="1">
        <v>61</v>
      </c>
      <c r="B65" s="96" t="s">
        <v>32</v>
      </c>
      <c r="C65" s="121" t="s">
        <v>5</v>
      </c>
      <c r="D65" s="147">
        <v>27</v>
      </c>
      <c r="E65" s="111">
        <v>8</v>
      </c>
      <c r="F65" s="107">
        <v>35</v>
      </c>
      <c r="G65" s="62"/>
      <c r="H65" s="39"/>
      <c r="I65" s="82" t="e">
        <f t="shared" si="9"/>
        <v>#DIV/0!</v>
      </c>
      <c r="J65" s="21" t="e">
        <f t="shared" si="14"/>
        <v>#DIV/0!</v>
      </c>
      <c r="K65" s="39"/>
      <c r="L65" s="39"/>
      <c r="M65" s="82" t="e">
        <f t="shared" si="15"/>
        <v>#DIV/0!</v>
      </c>
      <c r="N65" s="21" t="e">
        <f t="shared" si="16"/>
        <v>#DIV/0!</v>
      </c>
      <c r="O65" s="49"/>
      <c r="P65" s="39"/>
      <c r="Q65" s="93" t="e">
        <f t="shared" si="17"/>
        <v>#DIV/0!</v>
      </c>
      <c r="R65" s="42" t="e">
        <f t="shared" si="12"/>
        <v>#DIV/0!</v>
      </c>
      <c r="S65" s="21" t="e">
        <f t="shared" si="18"/>
        <v>#DIV/0!</v>
      </c>
    </row>
    <row r="66" spans="1:19" ht="15.75" hidden="1" outlineLevel="1">
      <c r="A66" s="1">
        <v>62</v>
      </c>
      <c r="B66" s="96" t="s">
        <v>95</v>
      </c>
      <c r="C66" s="116" t="s">
        <v>77</v>
      </c>
      <c r="D66" s="147">
        <v>22</v>
      </c>
      <c r="E66" s="111">
        <v>8</v>
      </c>
      <c r="F66" s="107">
        <v>30</v>
      </c>
      <c r="G66" s="42"/>
      <c r="H66" s="49"/>
      <c r="I66" s="82" t="e">
        <f t="shared" si="9"/>
        <v>#DIV/0!</v>
      </c>
      <c r="J66" s="21" t="e">
        <f t="shared" si="14"/>
        <v>#DIV/0!</v>
      </c>
      <c r="K66" s="47"/>
      <c r="L66" s="41"/>
      <c r="M66" s="82" t="e">
        <f t="shared" si="15"/>
        <v>#DIV/0!</v>
      </c>
      <c r="N66" s="21" t="e">
        <f t="shared" si="16"/>
        <v>#DIV/0!</v>
      </c>
      <c r="O66" s="47"/>
      <c r="P66" s="41"/>
      <c r="Q66" s="93" t="e">
        <f t="shared" si="17"/>
        <v>#DIV/0!</v>
      </c>
      <c r="R66" s="42" t="e">
        <f t="shared" si="12"/>
        <v>#DIV/0!</v>
      </c>
      <c r="S66" s="21" t="e">
        <f t="shared" si="18"/>
        <v>#DIV/0!</v>
      </c>
    </row>
    <row r="67" spans="1:19" ht="15.75" hidden="1" outlineLevel="1">
      <c r="A67" s="1">
        <v>63</v>
      </c>
      <c r="B67" s="99" t="s">
        <v>104</v>
      </c>
      <c r="C67" s="116" t="s">
        <v>77</v>
      </c>
      <c r="D67" s="146">
        <v>18</v>
      </c>
      <c r="E67" s="112"/>
      <c r="F67" s="107">
        <v>18</v>
      </c>
      <c r="G67" s="63"/>
      <c r="H67" s="49"/>
      <c r="I67" s="82" t="e">
        <f t="shared" si="9"/>
        <v>#DIV/0!</v>
      </c>
      <c r="J67" s="21" t="e">
        <f t="shared" si="14"/>
        <v>#DIV/0!</v>
      </c>
      <c r="K67" s="47"/>
      <c r="L67" s="41"/>
      <c r="M67" s="82" t="e">
        <f t="shared" si="15"/>
        <v>#DIV/0!</v>
      </c>
      <c r="N67" s="21" t="e">
        <f t="shared" si="16"/>
        <v>#DIV/0!</v>
      </c>
      <c r="O67" s="47"/>
      <c r="P67" s="41"/>
      <c r="Q67" s="93" t="e">
        <f t="shared" si="17"/>
        <v>#DIV/0!</v>
      </c>
      <c r="R67" s="42" t="e">
        <f t="shared" si="12"/>
        <v>#DIV/0!</v>
      </c>
      <c r="S67" s="21" t="e">
        <f t="shared" si="18"/>
        <v>#DIV/0!</v>
      </c>
    </row>
    <row r="68" spans="1:19" ht="15.75" hidden="1" outlineLevel="1">
      <c r="A68" s="1">
        <v>64</v>
      </c>
      <c r="B68" s="100" t="s">
        <v>58</v>
      </c>
      <c r="C68" s="117" t="s">
        <v>6</v>
      </c>
      <c r="D68" s="146">
        <v>21</v>
      </c>
      <c r="E68" s="112"/>
      <c r="F68" s="107">
        <v>21</v>
      </c>
      <c r="G68" s="61"/>
      <c r="H68" s="49"/>
      <c r="I68" s="82" t="e">
        <f t="shared" si="9"/>
        <v>#DIV/0!</v>
      </c>
      <c r="J68" s="21" t="e">
        <f t="shared" si="14"/>
        <v>#DIV/0!</v>
      </c>
      <c r="K68" s="47"/>
      <c r="L68" s="41"/>
      <c r="M68" s="82" t="e">
        <f t="shared" si="15"/>
        <v>#DIV/0!</v>
      </c>
      <c r="N68" s="21" t="e">
        <f t="shared" si="16"/>
        <v>#DIV/0!</v>
      </c>
      <c r="O68" s="47"/>
      <c r="P68" s="41"/>
      <c r="Q68" s="93" t="e">
        <f t="shared" si="17"/>
        <v>#DIV/0!</v>
      </c>
      <c r="R68" s="42" t="e">
        <f t="shared" si="12"/>
        <v>#DIV/0!</v>
      </c>
      <c r="S68" s="21" t="e">
        <f t="shared" si="18"/>
        <v>#DIV/0!</v>
      </c>
    </row>
    <row r="69" spans="1:19" ht="15.75" hidden="1" outlineLevel="1">
      <c r="A69" s="1">
        <v>65</v>
      </c>
      <c r="B69" s="72" t="s">
        <v>30</v>
      </c>
      <c r="C69" s="118" t="s">
        <v>6</v>
      </c>
      <c r="D69" s="146">
        <v>23</v>
      </c>
      <c r="E69" s="112"/>
      <c r="F69" s="107">
        <v>23</v>
      </c>
      <c r="G69" s="50"/>
      <c r="H69" s="49"/>
      <c r="I69" s="82" t="e">
        <f t="shared" ref="I69:I74" si="19">AVERAGE(G69:H69)</f>
        <v>#DIV/0!</v>
      </c>
      <c r="J69" s="21" t="e">
        <f t="shared" si="14"/>
        <v>#DIV/0!</v>
      </c>
      <c r="K69" s="39"/>
      <c r="L69" s="39"/>
      <c r="M69" s="82" t="e">
        <f t="shared" si="15"/>
        <v>#DIV/0!</v>
      </c>
      <c r="N69" s="21" t="e">
        <f t="shared" si="16"/>
        <v>#DIV/0!</v>
      </c>
      <c r="O69" s="39"/>
      <c r="P69" s="39"/>
      <c r="Q69" s="93" t="e">
        <f t="shared" si="17"/>
        <v>#DIV/0!</v>
      </c>
      <c r="R69" s="42" t="e">
        <f t="shared" ref="R69:R74" si="20">IF(O69&gt;0,Q69,IF(K69&gt;0,M69,I69))</f>
        <v>#DIV/0!</v>
      </c>
      <c r="S69" s="21" t="e">
        <f t="shared" si="18"/>
        <v>#DIV/0!</v>
      </c>
    </row>
    <row r="70" spans="1:19" ht="15.75" hidden="1" outlineLevel="1">
      <c r="A70" s="1">
        <v>66</v>
      </c>
      <c r="B70" s="72" t="s">
        <v>14</v>
      </c>
      <c r="C70" s="116" t="s">
        <v>8</v>
      </c>
      <c r="D70" s="146">
        <v>27</v>
      </c>
      <c r="E70" s="112">
        <v>12</v>
      </c>
      <c r="F70" s="107">
        <v>39</v>
      </c>
      <c r="G70" s="63"/>
      <c r="H70" s="49"/>
      <c r="I70" s="82" t="e">
        <f t="shared" si="19"/>
        <v>#DIV/0!</v>
      </c>
      <c r="J70" s="21" t="e">
        <f t="shared" si="14"/>
        <v>#DIV/0!</v>
      </c>
      <c r="K70" s="47"/>
      <c r="L70" s="41"/>
      <c r="M70" s="82" t="e">
        <f t="shared" si="15"/>
        <v>#DIV/0!</v>
      </c>
      <c r="N70" s="21" t="e">
        <f t="shared" si="16"/>
        <v>#DIV/0!</v>
      </c>
      <c r="O70" s="41"/>
      <c r="P70" s="41"/>
      <c r="Q70" s="93" t="e">
        <f t="shared" si="17"/>
        <v>#DIV/0!</v>
      </c>
      <c r="R70" s="42" t="e">
        <f t="shared" si="20"/>
        <v>#DIV/0!</v>
      </c>
      <c r="S70" s="21" t="e">
        <f t="shared" si="18"/>
        <v>#DIV/0!</v>
      </c>
    </row>
    <row r="71" spans="1:19" ht="15.75" hidden="1" outlineLevel="1">
      <c r="A71" s="1">
        <v>67</v>
      </c>
      <c r="B71" s="75" t="s">
        <v>146</v>
      </c>
      <c r="C71" s="83" t="s">
        <v>6</v>
      </c>
      <c r="D71" s="146">
        <v>29</v>
      </c>
      <c r="E71" s="112"/>
      <c r="F71" s="108">
        <v>29</v>
      </c>
      <c r="G71" s="42"/>
      <c r="H71" s="49"/>
      <c r="I71" s="82" t="e">
        <f t="shared" si="19"/>
        <v>#DIV/0!</v>
      </c>
      <c r="J71" s="21" t="e">
        <f t="shared" si="14"/>
        <v>#DIV/0!</v>
      </c>
      <c r="K71" s="39"/>
      <c r="L71" s="39"/>
      <c r="M71" s="82" t="e">
        <f t="shared" si="15"/>
        <v>#DIV/0!</v>
      </c>
      <c r="N71" s="21" t="e">
        <f t="shared" si="16"/>
        <v>#DIV/0!</v>
      </c>
      <c r="O71" s="39"/>
      <c r="P71" s="39"/>
      <c r="Q71" s="93" t="e">
        <f t="shared" si="17"/>
        <v>#DIV/0!</v>
      </c>
      <c r="R71" s="42" t="e">
        <f t="shared" si="20"/>
        <v>#DIV/0!</v>
      </c>
      <c r="S71" s="21" t="e">
        <f t="shared" si="18"/>
        <v>#DIV/0!</v>
      </c>
    </row>
    <row r="72" spans="1:19" ht="15.75" hidden="1" outlineLevel="1">
      <c r="A72" s="1">
        <v>68</v>
      </c>
      <c r="B72" s="95" t="s">
        <v>59</v>
      </c>
      <c r="C72" s="116" t="s">
        <v>77</v>
      </c>
      <c r="D72" s="146">
        <v>12</v>
      </c>
      <c r="E72" s="112">
        <v>3</v>
      </c>
      <c r="F72" s="107">
        <v>15</v>
      </c>
      <c r="G72" s="42"/>
      <c r="H72" s="39"/>
      <c r="I72" s="82" t="e">
        <f t="shared" si="19"/>
        <v>#DIV/0!</v>
      </c>
      <c r="J72" s="21" t="e">
        <f t="shared" si="14"/>
        <v>#DIV/0!</v>
      </c>
      <c r="K72" s="48"/>
      <c r="L72" s="39"/>
      <c r="M72" s="82" t="e">
        <f t="shared" si="15"/>
        <v>#DIV/0!</v>
      </c>
      <c r="N72" s="21" t="e">
        <f t="shared" si="16"/>
        <v>#DIV/0!</v>
      </c>
      <c r="O72" s="39"/>
      <c r="P72" s="39"/>
      <c r="Q72" s="93" t="e">
        <f t="shared" si="17"/>
        <v>#DIV/0!</v>
      </c>
      <c r="R72" s="42" t="e">
        <f t="shared" si="20"/>
        <v>#DIV/0!</v>
      </c>
      <c r="S72" s="21" t="e">
        <f t="shared" si="18"/>
        <v>#DIV/0!</v>
      </c>
    </row>
    <row r="73" spans="1:19" ht="15.75" hidden="1" outlineLevel="1">
      <c r="A73" s="1">
        <v>69</v>
      </c>
      <c r="B73" s="97" t="s">
        <v>108</v>
      </c>
      <c r="C73" s="116" t="s">
        <v>6</v>
      </c>
      <c r="D73" s="146">
        <v>34</v>
      </c>
      <c r="E73" s="112"/>
      <c r="F73" s="107">
        <v>34</v>
      </c>
      <c r="G73" s="62"/>
      <c r="H73" s="49"/>
      <c r="I73" s="82" t="e">
        <f t="shared" si="19"/>
        <v>#DIV/0!</v>
      </c>
      <c r="J73" s="21" t="e">
        <f t="shared" si="14"/>
        <v>#DIV/0!</v>
      </c>
      <c r="K73" s="39"/>
      <c r="L73" s="39"/>
      <c r="M73" s="82" t="e">
        <f t="shared" si="15"/>
        <v>#DIV/0!</v>
      </c>
      <c r="N73" s="21" t="e">
        <f t="shared" si="16"/>
        <v>#DIV/0!</v>
      </c>
      <c r="O73" s="39"/>
      <c r="P73" s="39"/>
      <c r="Q73" s="93" t="e">
        <f t="shared" si="17"/>
        <v>#DIV/0!</v>
      </c>
      <c r="R73" s="42" t="e">
        <f t="shared" si="20"/>
        <v>#DIV/0!</v>
      </c>
      <c r="S73" s="21" t="e">
        <f t="shared" si="18"/>
        <v>#DIV/0!</v>
      </c>
    </row>
    <row r="74" spans="1:19" ht="15.75" hidden="1" outlineLevel="1">
      <c r="A74" s="1">
        <v>70</v>
      </c>
      <c r="B74" s="96" t="s">
        <v>109</v>
      </c>
      <c r="C74" s="116" t="s">
        <v>77</v>
      </c>
      <c r="D74" s="147">
        <v>21</v>
      </c>
      <c r="E74" s="111">
        <v>8</v>
      </c>
      <c r="F74" s="107">
        <v>29</v>
      </c>
      <c r="G74" s="62"/>
      <c r="H74" s="49"/>
      <c r="I74" s="82" t="e">
        <f t="shared" si="19"/>
        <v>#DIV/0!</v>
      </c>
      <c r="J74" s="21" t="e">
        <f t="shared" si="14"/>
        <v>#DIV/0!</v>
      </c>
      <c r="K74" s="39"/>
      <c r="L74" s="39"/>
      <c r="M74" s="82" t="e">
        <f t="shared" si="15"/>
        <v>#DIV/0!</v>
      </c>
      <c r="N74" s="21" t="e">
        <f t="shared" si="16"/>
        <v>#DIV/0!</v>
      </c>
      <c r="O74" s="39"/>
      <c r="P74" s="39"/>
      <c r="Q74" s="93" t="e">
        <f t="shared" si="17"/>
        <v>#DIV/0!</v>
      </c>
      <c r="R74" s="42" t="e">
        <f t="shared" si="20"/>
        <v>#DIV/0!</v>
      </c>
      <c r="S74" s="21" t="e">
        <f t="shared" si="18"/>
        <v>#DIV/0!</v>
      </c>
    </row>
    <row r="75" spans="1:19" ht="15.75" hidden="1" outlineLevel="1">
      <c r="A75" s="1">
        <v>71</v>
      </c>
      <c r="B75" s="97" t="s">
        <v>60</v>
      </c>
      <c r="C75" s="116" t="s">
        <v>78</v>
      </c>
      <c r="D75" s="146">
        <v>1</v>
      </c>
      <c r="E75" s="112"/>
      <c r="F75" s="107">
        <v>1</v>
      </c>
      <c r="G75" s="42"/>
      <c r="H75" s="49"/>
      <c r="I75" s="82" t="e">
        <f t="shared" ref="I75:I78" si="21">AVERAGE(G75:H75)</f>
        <v>#DIV/0!</v>
      </c>
      <c r="J75" s="21" t="e">
        <f t="shared" ref="J75:J78" si="22">(200-I75)/2+E75</f>
        <v>#DIV/0!</v>
      </c>
      <c r="K75" s="39"/>
      <c r="L75" s="39"/>
      <c r="M75" s="82" t="e">
        <f t="shared" ref="M75:M78" si="23">((((K75+L75)/COUNT(K75:L75))-J75)+I75)/2</f>
        <v>#DIV/0!</v>
      </c>
      <c r="N75" s="21" t="e">
        <f t="shared" ref="N75:N78" si="24">(200-M75)/2+E75</f>
        <v>#DIV/0!</v>
      </c>
      <c r="O75" s="39"/>
      <c r="P75" s="39"/>
      <c r="Q75" s="93" t="e">
        <f t="shared" ref="Q75:Q78" si="25">((((O75+P75)/COUNT(O75:P75))-N75)+I75+M75)/3</f>
        <v>#DIV/0!</v>
      </c>
      <c r="R75" s="42" t="e">
        <f t="shared" ref="R75:R78" si="26">IF(O75&gt;0,Q75,IF(K75&gt;0,M75,I75))</f>
        <v>#DIV/0!</v>
      </c>
      <c r="S75" s="21" t="e">
        <f t="shared" ref="S75:S78" si="27">(200-R75)/2+E75</f>
        <v>#DIV/0!</v>
      </c>
    </row>
    <row r="76" spans="1:19" ht="15.75" hidden="1" outlineLevel="1">
      <c r="A76" s="1">
        <v>72</v>
      </c>
      <c r="B76" s="100" t="s">
        <v>33</v>
      </c>
      <c r="C76" s="116" t="s">
        <v>8</v>
      </c>
      <c r="D76" s="146">
        <v>23</v>
      </c>
      <c r="E76" s="112"/>
      <c r="F76" s="107">
        <v>23</v>
      </c>
      <c r="G76" s="61"/>
      <c r="H76" s="49"/>
      <c r="I76" s="82" t="e">
        <f t="shared" si="21"/>
        <v>#DIV/0!</v>
      </c>
      <c r="J76" s="21" t="e">
        <f t="shared" si="22"/>
        <v>#DIV/0!</v>
      </c>
      <c r="K76" s="39"/>
      <c r="L76" s="39"/>
      <c r="M76" s="82" t="e">
        <f t="shared" si="23"/>
        <v>#DIV/0!</v>
      </c>
      <c r="N76" s="21" t="e">
        <f t="shared" si="24"/>
        <v>#DIV/0!</v>
      </c>
      <c r="O76" s="39"/>
      <c r="P76" s="39"/>
      <c r="Q76" s="93" t="e">
        <f t="shared" si="25"/>
        <v>#DIV/0!</v>
      </c>
      <c r="R76" s="42" t="e">
        <f t="shared" si="26"/>
        <v>#DIV/0!</v>
      </c>
      <c r="S76" s="21" t="e">
        <f t="shared" si="27"/>
        <v>#DIV/0!</v>
      </c>
    </row>
    <row r="77" spans="1:19" ht="15.75" hidden="1" outlineLevel="1">
      <c r="A77" s="1">
        <v>73</v>
      </c>
      <c r="B77" s="101" t="s">
        <v>113</v>
      </c>
      <c r="C77" s="118" t="s">
        <v>79</v>
      </c>
      <c r="D77" s="146">
        <v>24</v>
      </c>
      <c r="E77" s="112"/>
      <c r="F77" s="107">
        <v>24</v>
      </c>
      <c r="G77" s="62"/>
      <c r="H77" s="49"/>
      <c r="I77" s="82" t="e">
        <f t="shared" si="21"/>
        <v>#DIV/0!</v>
      </c>
      <c r="J77" s="21" t="e">
        <f t="shared" si="22"/>
        <v>#DIV/0!</v>
      </c>
      <c r="K77" s="20"/>
      <c r="L77" s="40"/>
      <c r="M77" s="82" t="e">
        <f t="shared" si="23"/>
        <v>#DIV/0!</v>
      </c>
      <c r="N77" s="21" t="e">
        <f t="shared" si="24"/>
        <v>#DIV/0!</v>
      </c>
      <c r="O77" s="40"/>
      <c r="P77" s="40"/>
      <c r="Q77" s="93" t="e">
        <f t="shared" si="25"/>
        <v>#DIV/0!</v>
      </c>
      <c r="R77" s="42" t="e">
        <f t="shared" si="26"/>
        <v>#DIV/0!</v>
      </c>
      <c r="S77" s="21" t="e">
        <f t="shared" si="27"/>
        <v>#DIV/0!</v>
      </c>
    </row>
    <row r="78" spans="1:19" ht="15.75" hidden="1" outlineLevel="1">
      <c r="A78" s="1">
        <v>74</v>
      </c>
      <c r="B78" s="72" t="s">
        <v>28</v>
      </c>
      <c r="C78" s="118" t="s">
        <v>6</v>
      </c>
      <c r="D78" s="146">
        <v>6</v>
      </c>
      <c r="E78" s="112"/>
      <c r="F78" s="107">
        <v>6</v>
      </c>
      <c r="G78" s="62"/>
      <c r="H78" s="39"/>
      <c r="I78" s="82" t="e">
        <f t="shared" si="21"/>
        <v>#DIV/0!</v>
      </c>
      <c r="J78" s="21" t="e">
        <f t="shared" si="22"/>
        <v>#DIV/0!</v>
      </c>
      <c r="K78" s="20"/>
      <c r="L78" s="40"/>
      <c r="M78" s="82" t="e">
        <f t="shared" si="23"/>
        <v>#DIV/0!</v>
      </c>
      <c r="N78" s="21" t="e">
        <f t="shared" si="24"/>
        <v>#DIV/0!</v>
      </c>
      <c r="O78" s="40"/>
      <c r="P78" s="40"/>
      <c r="Q78" s="93" t="e">
        <f t="shared" si="25"/>
        <v>#DIV/0!</v>
      </c>
      <c r="R78" s="42" t="e">
        <f t="shared" si="26"/>
        <v>#DIV/0!</v>
      </c>
      <c r="S78" s="21" t="e">
        <f t="shared" si="27"/>
        <v>#DIV/0!</v>
      </c>
    </row>
    <row r="79" spans="1:19" ht="15.75" hidden="1" outlineLevel="1">
      <c r="A79" s="1">
        <v>75</v>
      </c>
      <c r="B79" s="96" t="s">
        <v>115</v>
      </c>
      <c r="C79" s="118" t="s">
        <v>77</v>
      </c>
      <c r="D79" s="147">
        <v>27</v>
      </c>
      <c r="E79" s="111">
        <v>8</v>
      </c>
      <c r="F79" s="107">
        <v>35</v>
      </c>
      <c r="G79" s="62"/>
      <c r="H79" s="39"/>
      <c r="I79" s="82" t="e">
        <f t="shared" ref="I79:I100" si="28">AVERAGE(G79:H79)</f>
        <v>#DIV/0!</v>
      </c>
      <c r="J79" s="21" t="e">
        <f t="shared" ref="J79:J106" si="29">(200-I79)/2+E79</f>
        <v>#DIV/0!</v>
      </c>
      <c r="K79" s="20"/>
      <c r="L79" s="40"/>
      <c r="M79" s="82" t="e">
        <f t="shared" ref="M79:M100" si="30">((((K79+L79)/COUNT(K79:L79))-J79)+I79)/2</f>
        <v>#DIV/0!</v>
      </c>
      <c r="N79" s="21" t="e">
        <f t="shared" ref="N79:N100" si="31">(200-M79)/2+E79</f>
        <v>#DIV/0!</v>
      </c>
      <c r="O79" s="40"/>
      <c r="P79" s="40"/>
      <c r="Q79" s="93" t="e">
        <f t="shared" ref="Q79:Q100" si="32">((((O79+P79)/COUNT(O79:P79))-N79)+I79+M79)/3</f>
        <v>#DIV/0!</v>
      </c>
      <c r="R79" s="42" t="e">
        <f t="shared" ref="R79:R100" si="33">IF(O79&gt;0,Q79,IF(K79&gt;0,M79,I79))</f>
        <v>#DIV/0!</v>
      </c>
      <c r="S79" s="21" t="e">
        <f t="shared" ref="S79:S106" si="34">(200-R79)/2+E79</f>
        <v>#DIV/0!</v>
      </c>
    </row>
    <row r="80" spans="1:19" ht="15.75" hidden="1" outlineLevel="1">
      <c r="A80" s="1">
        <v>76</v>
      </c>
      <c r="B80" s="72" t="s">
        <v>119</v>
      </c>
      <c r="C80" s="122" t="s">
        <v>6</v>
      </c>
      <c r="D80" s="146">
        <v>27</v>
      </c>
      <c r="E80" s="112"/>
      <c r="F80" s="107">
        <v>27</v>
      </c>
      <c r="G80" s="50"/>
      <c r="H80" s="39"/>
      <c r="I80" s="82" t="e">
        <f t="shared" si="28"/>
        <v>#DIV/0!</v>
      </c>
      <c r="J80" s="21" t="e">
        <f t="shared" si="29"/>
        <v>#DIV/0!</v>
      </c>
      <c r="K80" s="47"/>
      <c r="L80" s="41"/>
      <c r="M80" s="82" t="e">
        <f t="shared" si="30"/>
        <v>#DIV/0!</v>
      </c>
      <c r="N80" s="21" t="e">
        <f t="shared" si="31"/>
        <v>#DIV/0!</v>
      </c>
      <c r="O80" s="41"/>
      <c r="P80" s="41"/>
      <c r="Q80" s="93" t="e">
        <f t="shared" si="32"/>
        <v>#DIV/0!</v>
      </c>
      <c r="R80" s="42" t="e">
        <f t="shared" si="33"/>
        <v>#DIV/0!</v>
      </c>
      <c r="S80" s="21" t="e">
        <f t="shared" si="34"/>
        <v>#DIV/0!</v>
      </c>
    </row>
    <row r="81" spans="1:19" ht="15.75" hidden="1" outlineLevel="1">
      <c r="A81" s="1">
        <v>77</v>
      </c>
      <c r="B81" s="72" t="s">
        <v>24</v>
      </c>
      <c r="C81" s="118" t="s">
        <v>6</v>
      </c>
      <c r="D81" s="146">
        <v>7</v>
      </c>
      <c r="E81" s="112"/>
      <c r="F81" s="107">
        <v>7</v>
      </c>
      <c r="G81" s="61"/>
      <c r="H81" s="39"/>
      <c r="I81" s="82" t="e">
        <f t="shared" si="28"/>
        <v>#DIV/0!</v>
      </c>
      <c r="J81" s="21" t="e">
        <f t="shared" si="29"/>
        <v>#DIV/0!</v>
      </c>
      <c r="K81" s="47"/>
      <c r="L81" s="41"/>
      <c r="M81" s="82" t="e">
        <f t="shared" si="30"/>
        <v>#DIV/0!</v>
      </c>
      <c r="N81" s="21" t="e">
        <f t="shared" si="31"/>
        <v>#DIV/0!</v>
      </c>
      <c r="O81" s="41"/>
      <c r="P81" s="41"/>
      <c r="Q81" s="93" t="e">
        <f t="shared" si="32"/>
        <v>#DIV/0!</v>
      </c>
      <c r="R81" s="42" t="e">
        <f t="shared" si="33"/>
        <v>#DIV/0!</v>
      </c>
      <c r="S81" s="21" t="e">
        <f t="shared" si="34"/>
        <v>#DIV/0!</v>
      </c>
    </row>
    <row r="82" spans="1:19" ht="15.75" hidden="1" outlineLevel="1">
      <c r="A82" s="1">
        <v>78</v>
      </c>
      <c r="B82" s="100" t="s">
        <v>121</v>
      </c>
      <c r="C82" s="118" t="s">
        <v>5</v>
      </c>
      <c r="D82" s="146">
        <v>12</v>
      </c>
      <c r="E82" s="112"/>
      <c r="F82" s="107">
        <v>12</v>
      </c>
      <c r="G82" s="61"/>
      <c r="H82" s="39"/>
      <c r="I82" s="82" t="e">
        <f t="shared" si="28"/>
        <v>#DIV/0!</v>
      </c>
      <c r="J82" s="21" t="e">
        <f t="shared" si="29"/>
        <v>#DIV/0!</v>
      </c>
      <c r="K82" s="47"/>
      <c r="L82" s="41"/>
      <c r="M82" s="82" t="e">
        <f t="shared" si="30"/>
        <v>#DIV/0!</v>
      </c>
      <c r="N82" s="21" t="e">
        <f t="shared" si="31"/>
        <v>#DIV/0!</v>
      </c>
      <c r="O82" s="41"/>
      <c r="P82" s="41"/>
      <c r="Q82" s="93" t="e">
        <f t="shared" si="32"/>
        <v>#DIV/0!</v>
      </c>
      <c r="R82" s="42" t="e">
        <f t="shared" si="33"/>
        <v>#DIV/0!</v>
      </c>
      <c r="S82" s="21" t="e">
        <f t="shared" si="34"/>
        <v>#DIV/0!</v>
      </c>
    </row>
    <row r="83" spans="1:19" ht="15.75" hidden="1" outlineLevel="1">
      <c r="A83" s="1">
        <v>79</v>
      </c>
      <c r="B83" s="72" t="s">
        <v>122</v>
      </c>
      <c r="C83" s="118" t="s">
        <v>147</v>
      </c>
      <c r="D83" s="146">
        <v>9</v>
      </c>
      <c r="E83" s="112"/>
      <c r="F83" s="107">
        <v>9</v>
      </c>
      <c r="G83" s="61"/>
      <c r="H83" s="39"/>
      <c r="I83" s="82" t="e">
        <f t="shared" si="28"/>
        <v>#DIV/0!</v>
      </c>
      <c r="J83" s="21" t="e">
        <f t="shared" si="29"/>
        <v>#DIV/0!</v>
      </c>
      <c r="K83" s="47"/>
      <c r="L83" s="41"/>
      <c r="M83" s="82" t="e">
        <f t="shared" si="30"/>
        <v>#DIV/0!</v>
      </c>
      <c r="N83" s="21" t="e">
        <f t="shared" si="31"/>
        <v>#DIV/0!</v>
      </c>
      <c r="O83" s="41"/>
      <c r="P83" s="41"/>
      <c r="Q83" s="93" t="e">
        <f t="shared" si="32"/>
        <v>#DIV/0!</v>
      </c>
      <c r="R83" s="42" t="e">
        <f t="shared" si="33"/>
        <v>#DIV/0!</v>
      </c>
      <c r="S83" s="21" t="e">
        <f t="shared" si="34"/>
        <v>#DIV/0!</v>
      </c>
    </row>
    <row r="84" spans="1:19" ht="15.75" hidden="1" outlineLevel="1">
      <c r="A84" s="1">
        <v>80</v>
      </c>
      <c r="B84" s="103" t="s">
        <v>123</v>
      </c>
      <c r="C84" s="118" t="s">
        <v>147</v>
      </c>
      <c r="D84" s="147">
        <v>14</v>
      </c>
      <c r="E84" s="111">
        <v>8</v>
      </c>
      <c r="F84" s="107">
        <v>22</v>
      </c>
      <c r="G84" s="61"/>
      <c r="H84" s="39"/>
      <c r="I84" s="82" t="e">
        <f t="shared" si="28"/>
        <v>#DIV/0!</v>
      </c>
      <c r="J84" s="21" t="e">
        <f t="shared" si="29"/>
        <v>#DIV/0!</v>
      </c>
      <c r="K84" s="47"/>
      <c r="L84" s="41"/>
      <c r="M84" s="82" t="e">
        <f t="shared" si="30"/>
        <v>#DIV/0!</v>
      </c>
      <c r="N84" s="21" t="e">
        <f t="shared" si="31"/>
        <v>#DIV/0!</v>
      </c>
      <c r="O84" s="41"/>
      <c r="P84" s="41"/>
      <c r="Q84" s="93" t="e">
        <f t="shared" si="32"/>
        <v>#DIV/0!</v>
      </c>
      <c r="R84" s="42" t="e">
        <f t="shared" si="33"/>
        <v>#DIV/0!</v>
      </c>
      <c r="S84" s="21" t="e">
        <f t="shared" si="34"/>
        <v>#DIV/0!</v>
      </c>
    </row>
    <row r="85" spans="1:19" ht="15.75" hidden="1" outlineLevel="1">
      <c r="A85" s="1">
        <v>81</v>
      </c>
      <c r="B85" s="100" t="s">
        <v>10</v>
      </c>
      <c r="C85" s="118" t="s">
        <v>8</v>
      </c>
      <c r="D85" s="146">
        <v>8</v>
      </c>
      <c r="E85" s="112"/>
      <c r="F85" s="107">
        <v>8</v>
      </c>
      <c r="G85" s="62"/>
      <c r="H85" s="39"/>
      <c r="I85" s="82" t="e">
        <f t="shared" si="28"/>
        <v>#DIV/0!</v>
      </c>
      <c r="J85" s="21" t="e">
        <f t="shared" si="29"/>
        <v>#DIV/0!</v>
      </c>
      <c r="K85" s="47"/>
      <c r="L85" s="41"/>
      <c r="M85" s="82" t="e">
        <f t="shared" si="30"/>
        <v>#DIV/0!</v>
      </c>
      <c r="N85" s="21" t="e">
        <f t="shared" si="31"/>
        <v>#DIV/0!</v>
      </c>
      <c r="O85" s="41"/>
      <c r="P85" s="41"/>
      <c r="Q85" s="93" t="e">
        <f t="shared" si="32"/>
        <v>#DIV/0!</v>
      </c>
      <c r="R85" s="42" t="e">
        <f t="shared" si="33"/>
        <v>#DIV/0!</v>
      </c>
      <c r="S85" s="21" t="e">
        <f t="shared" si="34"/>
        <v>#DIV/0!</v>
      </c>
    </row>
    <row r="86" spans="1:19" ht="15.75" hidden="1" outlineLevel="1">
      <c r="A86" s="1">
        <v>82</v>
      </c>
      <c r="B86" s="72" t="s">
        <v>124</v>
      </c>
      <c r="C86" s="118" t="s">
        <v>6</v>
      </c>
      <c r="D86" s="146">
        <v>38</v>
      </c>
      <c r="E86" s="112"/>
      <c r="F86" s="107">
        <v>38</v>
      </c>
      <c r="G86" s="62"/>
      <c r="H86" s="39"/>
      <c r="I86" s="82" t="e">
        <f t="shared" si="28"/>
        <v>#DIV/0!</v>
      </c>
      <c r="J86" s="21" t="e">
        <f t="shared" si="29"/>
        <v>#DIV/0!</v>
      </c>
      <c r="K86" s="47"/>
      <c r="L86" s="41"/>
      <c r="M86" s="82" t="e">
        <f t="shared" si="30"/>
        <v>#DIV/0!</v>
      </c>
      <c r="N86" s="21" t="e">
        <f t="shared" si="31"/>
        <v>#DIV/0!</v>
      </c>
      <c r="O86" s="41"/>
      <c r="P86" s="41"/>
      <c r="Q86" s="93" t="e">
        <f t="shared" si="32"/>
        <v>#DIV/0!</v>
      </c>
      <c r="R86" s="42" t="e">
        <f t="shared" si="33"/>
        <v>#DIV/0!</v>
      </c>
      <c r="S86" s="21" t="e">
        <f t="shared" si="34"/>
        <v>#DIV/0!</v>
      </c>
    </row>
    <row r="87" spans="1:19" ht="15.75" hidden="1" outlineLevel="1">
      <c r="A87" s="1">
        <v>83</v>
      </c>
      <c r="B87" s="72" t="s">
        <v>20</v>
      </c>
      <c r="C87" s="118" t="s">
        <v>6</v>
      </c>
      <c r="D87" s="146">
        <v>10</v>
      </c>
      <c r="E87" s="112"/>
      <c r="F87" s="107">
        <v>10</v>
      </c>
      <c r="G87" s="62"/>
      <c r="H87" s="39"/>
      <c r="I87" s="82" t="e">
        <f t="shared" si="28"/>
        <v>#DIV/0!</v>
      </c>
      <c r="J87" s="21" t="e">
        <f t="shared" si="29"/>
        <v>#DIV/0!</v>
      </c>
      <c r="K87" s="47"/>
      <c r="L87" s="41"/>
      <c r="M87" s="82" t="e">
        <f t="shared" si="30"/>
        <v>#DIV/0!</v>
      </c>
      <c r="N87" s="21" t="e">
        <f t="shared" si="31"/>
        <v>#DIV/0!</v>
      </c>
      <c r="O87" s="41"/>
      <c r="P87" s="41"/>
      <c r="Q87" s="93" t="e">
        <f t="shared" si="32"/>
        <v>#DIV/0!</v>
      </c>
      <c r="R87" s="42" t="e">
        <f t="shared" si="33"/>
        <v>#DIV/0!</v>
      </c>
      <c r="S87" s="21" t="e">
        <f t="shared" si="34"/>
        <v>#DIV/0!</v>
      </c>
    </row>
    <row r="88" spans="1:19" ht="15.75" hidden="1" outlineLevel="1">
      <c r="A88" s="1">
        <v>84</v>
      </c>
      <c r="B88" s="78" t="s">
        <v>22</v>
      </c>
      <c r="C88" s="118" t="s">
        <v>8</v>
      </c>
      <c r="D88" s="146">
        <v>12</v>
      </c>
      <c r="E88" s="112"/>
      <c r="F88" s="107">
        <v>12</v>
      </c>
      <c r="G88" s="63"/>
      <c r="H88" s="39"/>
      <c r="I88" s="82" t="e">
        <f t="shared" si="28"/>
        <v>#DIV/0!</v>
      </c>
      <c r="J88" s="21" t="e">
        <f t="shared" si="29"/>
        <v>#DIV/0!</v>
      </c>
      <c r="K88" s="47"/>
      <c r="L88" s="41"/>
      <c r="M88" s="82" t="e">
        <f t="shared" si="30"/>
        <v>#DIV/0!</v>
      </c>
      <c r="N88" s="21" t="e">
        <f t="shared" si="31"/>
        <v>#DIV/0!</v>
      </c>
      <c r="O88" s="41"/>
      <c r="P88" s="41"/>
      <c r="Q88" s="93" t="e">
        <f t="shared" si="32"/>
        <v>#DIV/0!</v>
      </c>
      <c r="R88" s="42" t="e">
        <f t="shared" si="33"/>
        <v>#DIV/0!</v>
      </c>
      <c r="S88" s="21" t="e">
        <f t="shared" si="34"/>
        <v>#DIV/0!</v>
      </c>
    </row>
    <row r="89" spans="1:19" ht="15.75" hidden="1" outlineLevel="1">
      <c r="A89" s="1">
        <v>85</v>
      </c>
      <c r="B89" s="99" t="s">
        <v>126</v>
      </c>
      <c r="C89" s="118" t="s">
        <v>6</v>
      </c>
      <c r="D89" s="146">
        <v>23</v>
      </c>
      <c r="E89" s="112"/>
      <c r="F89" s="107">
        <v>23</v>
      </c>
      <c r="G89" s="64"/>
      <c r="H89" s="39"/>
      <c r="I89" s="82" t="e">
        <f t="shared" si="28"/>
        <v>#DIV/0!</v>
      </c>
      <c r="J89" s="21" t="e">
        <f t="shared" si="29"/>
        <v>#DIV/0!</v>
      </c>
      <c r="K89" s="47"/>
      <c r="L89" s="41"/>
      <c r="M89" s="82" t="e">
        <f t="shared" si="30"/>
        <v>#DIV/0!</v>
      </c>
      <c r="N89" s="21" t="e">
        <f t="shared" si="31"/>
        <v>#DIV/0!</v>
      </c>
      <c r="O89" s="41"/>
      <c r="P89" s="41"/>
      <c r="Q89" s="93" t="e">
        <f t="shared" si="32"/>
        <v>#DIV/0!</v>
      </c>
      <c r="R89" s="42" t="e">
        <f t="shared" si="33"/>
        <v>#DIV/0!</v>
      </c>
      <c r="S89" s="21" t="e">
        <f t="shared" si="34"/>
        <v>#DIV/0!</v>
      </c>
    </row>
    <row r="90" spans="1:19" ht="15.75" hidden="1" outlineLevel="1">
      <c r="A90" s="1">
        <v>86</v>
      </c>
      <c r="B90" s="104" t="s">
        <v>68</v>
      </c>
      <c r="C90" s="118" t="s">
        <v>5</v>
      </c>
      <c r="D90" s="147">
        <v>16</v>
      </c>
      <c r="E90" s="111">
        <v>8</v>
      </c>
      <c r="F90" s="107">
        <v>24</v>
      </c>
      <c r="G90" s="64"/>
      <c r="H90" s="39"/>
      <c r="I90" s="82" t="e">
        <f t="shared" si="28"/>
        <v>#DIV/0!</v>
      </c>
      <c r="J90" s="21" t="e">
        <f t="shared" si="29"/>
        <v>#DIV/0!</v>
      </c>
      <c r="K90" s="47"/>
      <c r="L90" s="41"/>
      <c r="M90" s="82" t="e">
        <f t="shared" si="30"/>
        <v>#DIV/0!</v>
      </c>
      <c r="N90" s="21" t="e">
        <f t="shared" si="31"/>
        <v>#DIV/0!</v>
      </c>
      <c r="O90" s="41"/>
      <c r="P90" s="41"/>
      <c r="Q90" s="93" t="e">
        <f t="shared" si="32"/>
        <v>#DIV/0!</v>
      </c>
      <c r="R90" s="42" t="e">
        <f t="shared" si="33"/>
        <v>#DIV/0!</v>
      </c>
      <c r="S90" s="21" t="e">
        <f t="shared" si="34"/>
        <v>#DIV/0!</v>
      </c>
    </row>
    <row r="91" spans="1:19" ht="15.75" hidden="1" outlineLevel="1">
      <c r="A91" s="1">
        <v>87</v>
      </c>
      <c r="B91" s="72" t="s">
        <v>18</v>
      </c>
      <c r="C91" s="118" t="s">
        <v>11</v>
      </c>
      <c r="D91" s="146">
        <v>7</v>
      </c>
      <c r="E91" s="112"/>
      <c r="F91" s="107">
        <v>7</v>
      </c>
      <c r="G91" s="42"/>
      <c r="H91" s="39"/>
      <c r="I91" s="82" t="e">
        <f t="shared" si="28"/>
        <v>#DIV/0!</v>
      </c>
      <c r="J91" s="21" t="e">
        <f t="shared" si="29"/>
        <v>#DIV/0!</v>
      </c>
      <c r="K91" s="47"/>
      <c r="L91" s="41"/>
      <c r="M91" s="82" t="e">
        <f t="shared" si="30"/>
        <v>#DIV/0!</v>
      </c>
      <c r="N91" s="21" t="e">
        <f t="shared" si="31"/>
        <v>#DIV/0!</v>
      </c>
      <c r="O91" s="41"/>
      <c r="P91" s="41"/>
      <c r="Q91" s="93" t="e">
        <f t="shared" si="32"/>
        <v>#DIV/0!</v>
      </c>
      <c r="R91" s="42" t="e">
        <f t="shared" si="33"/>
        <v>#DIV/0!</v>
      </c>
      <c r="S91" s="21" t="e">
        <f t="shared" si="34"/>
        <v>#DIV/0!</v>
      </c>
    </row>
    <row r="92" spans="1:19" ht="15.75" hidden="1" outlineLevel="1">
      <c r="A92" s="1">
        <v>88</v>
      </c>
      <c r="B92" s="72" t="s">
        <v>127</v>
      </c>
      <c r="C92" s="118" t="s">
        <v>6</v>
      </c>
      <c r="D92" s="146">
        <v>21</v>
      </c>
      <c r="E92" s="112"/>
      <c r="F92" s="107">
        <v>21</v>
      </c>
      <c r="G92" s="42"/>
      <c r="H92" s="39"/>
      <c r="I92" s="82" t="e">
        <f t="shared" si="28"/>
        <v>#DIV/0!</v>
      </c>
      <c r="J92" s="21" t="e">
        <f t="shared" si="29"/>
        <v>#DIV/0!</v>
      </c>
      <c r="K92" s="47"/>
      <c r="L92" s="41"/>
      <c r="M92" s="82" t="e">
        <f t="shared" si="30"/>
        <v>#DIV/0!</v>
      </c>
      <c r="N92" s="21" t="e">
        <f t="shared" si="31"/>
        <v>#DIV/0!</v>
      </c>
      <c r="O92" s="41"/>
      <c r="P92" s="41"/>
      <c r="Q92" s="93" t="e">
        <f t="shared" si="32"/>
        <v>#DIV/0!</v>
      </c>
      <c r="R92" s="42" t="e">
        <f t="shared" si="33"/>
        <v>#DIV/0!</v>
      </c>
      <c r="S92" s="21" t="e">
        <f t="shared" si="34"/>
        <v>#DIV/0!</v>
      </c>
    </row>
    <row r="93" spans="1:19" ht="15.75" hidden="1" outlineLevel="1">
      <c r="A93" s="1">
        <v>89</v>
      </c>
      <c r="B93" s="76" t="s">
        <v>23</v>
      </c>
      <c r="C93" s="118" t="s">
        <v>6</v>
      </c>
      <c r="D93" s="147">
        <v>23</v>
      </c>
      <c r="E93" s="111">
        <v>8</v>
      </c>
      <c r="F93" s="107">
        <v>31</v>
      </c>
      <c r="G93" s="42"/>
      <c r="H93" s="39"/>
      <c r="I93" s="82" t="e">
        <f t="shared" si="28"/>
        <v>#DIV/0!</v>
      </c>
      <c r="J93" s="21" t="e">
        <f t="shared" si="29"/>
        <v>#DIV/0!</v>
      </c>
      <c r="K93" s="47"/>
      <c r="L93" s="41"/>
      <c r="M93" s="82" t="e">
        <f t="shared" si="30"/>
        <v>#DIV/0!</v>
      </c>
      <c r="N93" s="21" t="e">
        <f t="shared" si="31"/>
        <v>#DIV/0!</v>
      </c>
      <c r="O93" s="41"/>
      <c r="P93" s="41"/>
      <c r="Q93" s="93" t="e">
        <f t="shared" si="32"/>
        <v>#DIV/0!</v>
      </c>
      <c r="R93" s="42" t="e">
        <f t="shared" si="33"/>
        <v>#DIV/0!</v>
      </c>
      <c r="S93" s="21" t="e">
        <f t="shared" si="34"/>
        <v>#DIV/0!</v>
      </c>
    </row>
    <row r="94" spans="1:19" ht="15.75" hidden="1" outlineLevel="1">
      <c r="A94" s="1">
        <v>90</v>
      </c>
      <c r="B94" s="72" t="s">
        <v>132</v>
      </c>
      <c r="C94" s="116" t="s">
        <v>6</v>
      </c>
      <c r="D94" s="146">
        <v>26</v>
      </c>
      <c r="E94" s="112"/>
      <c r="F94" s="107">
        <v>26</v>
      </c>
      <c r="G94" s="42"/>
      <c r="H94" s="39"/>
      <c r="I94" s="82" t="e">
        <f t="shared" si="28"/>
        <v>#DIV/0!</v>
      </c>
      <c r="J94" s="21" t="e">
        <f t="shared" si="29"/>
        <v>#DIV/0!</v>
      </c>
      <c r="K94" s="47"/>
      <c r="L94" s="41"/>
      <c r="M94" s="82" t="e">
        <f t="shared" si="30"/>
        <v>#DIV/0!</v>
      </c>
      <c r="N94" s="21" t="e">
        <f t="shared" si="31"/>
        <v>#DIV/0!</v>
      </c>
      <c r="O94" s="41"/>
      <c r="P94" s="41"/>
      <c r="Q94" s="93" t="e">
        <f t="shared" si="32"/>
        <v>#DIV/0!</v>
      </c>
      <c r="R94" s="42" t="e">
        <f t="shared" si="33"/>
        <v>#DIV/0!</v>
      </c>
      <c r="S94" s="21" t="e">
        <f t="shared" si="34"/>
        <v>#DIV/0!</v>
      </c>
    </row>
    <row r="95" spans="1:19" ht="15.75" hidden="1" outlineLevel="1">
      <c r="A95" s="1">
        <v>91</v>
      </c>
      <c r="B95" s="72" t="s">
        <v>133</v>
      </c>
      <c r="C95" s="116" t="s">
        <v>78</v>
      </c>
      <c r="D95" s="146">
        <v>1</v>
      </c>
      <c r="E95" s="112"/>
      <c r="F95" s="107">
        <v>1</v>
      </c>
      <c r="G95" s="42"/>
      <c r="H95" s="39"/>
      <c r="I95" s="82" t="e">
        <f t="shared" si="28"/>
        <v>#DIV/0!</v>
      </c>
      <c r="J95" s="21" t="e">
        <f t="shared" si="29"/>
        <v>#DIV/0!</v>
      </c>
      <c r="K95" s="47"/>
      <c r="L95" s="41"/>
      <c r="M95" s="82" t="e">
        <f t="shared" si="30"/>
        <v>#DIV/0!</v>
      </c>
      <c r="N95" s="21" t="e">
        <f t="shared" si="31"/>
        <v>#DIV/0!</v>
      </c>
      <c r="O95" s="41"/>
      <c r="P95" s="41"/>
      <c r="Q95" s="93" t="e">
        <f t="shared" si="32"/>
        <v>#DIV/0!</v>
      </c>
      <c r="R95" s="42" t="e">
        <f t="shared" si="33"/>
        <v>#DIV/0!</v>
      </c>
      <c r="S95" s="21" t="e">
        <f t="shared" si="34"/>
        <v>#DIV/0!</v>
      </c>
    </row>
    <row r="96" spans="1:19" ht="15.75" hidden="1" outlineLevel="1">
      <c r="A96" s="1">
        <v>92</v>
      </c>
      <c r="B96" s="72" t="s">
        <v>25</v>
      </c>
      <c r="C96" s="116" t="s">
        <v>6</v>
      </c>
      <c r="D96" s="146">
        <v>22</v>
      </c>
      <c r="E96" s="112"/>
      <c r="F96" s="107">
        <v>22</v>
      </c>
      <c r="G96" s="42"/>
      <c r="H96" s="39"/>
      <c r="I96" s="82" t="e">
        <f t="shared" si="28"/>
        <v>#DIV/0!</v>
      </c>
      <c r="J96" s="21" t="e">
        <f t="shared" si="29"/>
        <v>#DIV/0!</v>
      </c>
      <c r="K96" s="47"/>
      <c r="L96" s="41"/>
      <c r="M96" s="82" t="e">
        <f t="shared" si="30"/>
        <v>#DIV/0!</v>
      </c>
      <c r="N96" s="21" t="e">
        <f t="shared" si="31"/>
        <v>#DIV/0!</v>
      </c>
      <c r="O96" s="41"/>
      <c r="P96" s="41"/>
      <c r="Q96" s="93" t="e">
        <f t="shared" si="32"/>
        <v>#DIV/0!</v>
      </c>
      <c r="R96" s="42" t="e">
        <f t="shared" si="33"/>
        <v>#DIV/0!</v>
      </c>
      <c r="S96" s="21" t="e">
        <f t="shared" si="34"/>
        <v>#DIV/0!</v>
      </c>
    </row>
    <row r="97" spans="1:19" ht="15.75" hidden="1" outlineLevel="1">
      <c r="A97" s="1">
        <v>93</v>
      </c>
      <c r="B97" s="139" t="s">
        <v>136</v>
      </c>
      <c r="C97" s="91" t="s">
        <v>5</v>
      </c>
      <c r="D97" s="146">
        <v>14</v>
      </c>
      <c r="E97" s="112"/>
      <c r="F97" s="107">
        <v>14</v>
      </c>
      <c r="G97" s="42"/>
      <c r="H97" s="39"/>
      <c r="I97" s="82" t="e">
        <f t="shared" si="28"/>
        <v>#DIV/0!</v>
      </c>
      <c r="J97" s="21" t="e">
        <f t="shared" si="29"/>
        <v>#DIV/0!</v>
      </c>
      <c r="K97" s="47"/>
      <c r="L97" s="41"/>
      <c r="M97" s="82" t="e">
        <f t="shared" si="30"/>
        <v>#DIV/0!</v>
      </c>
      <c r="N97" s="21" t="e">
        <f t="shared" si="31"/>
        <v>#DIV/0!</v>
      </c>
      <c r="O97" s="41"/>
      <c r="P97" s="41"/>
      <c r="Q97" s="93" t="e">
        <f t="shared" si="32"/>
        <v>#DIV/0!</v>
      </c>
      <c r="R97" s="42" t="e">
        <f t="shared" si="33"/>
        <v>#DIV/0!</v>
      </c>
      <c r="S97" s="21" t="e">
        <f t="shared" si="34"/>
        <v>#DIV/0!</v>
      </c>
    </row>
    <row r="98" spans="1:19" ht="15.75" hidden="1" outlineLevel="1">
      <c r="A98" s="1">
        <v>94</v>
      </c>
      <c r="B98" s="106" t="s">
        <v>75</v>
      </c>
      <c r="C98" s="116" t="s">
        <v>77</v>
      </c>
      <c r="D98" s="148">
        <v>16</v>
      </c>
      <c r="E98" s="112"/>
      <c r="F98" s="107">
        <v>16</v>
      </c>
      <c r="G98" s="128"/>
      <c r="H98" s="129"/>
      <c r="I98" s="82" t="e">
        <f t="shared" si="28"/>
        <v>#DIV/0!</v>
      </c>
      <c r="J98" s="21" t="e">
        <f t="shared" si="29"/>
        <v>#DIV/0!</v>
      </c>
      <c r="K98" s="47"/>
      <c r="L98" s="41"/>
      <c r="M98" s="82" t="e">
        <f t="shared" si="30"/>
        <v>#DIV/0!</v>
      </c>
      <c r="N98" s="21" t="e">
        <f t="shared" si="31"/>
        <v>#DIV/0!</v>
      </c>
      <c r="O98" s="41"/>
      <c r="P98" s="41"/>
      <c r="Q98" s="93" t="e">
        <f t="shared" si="32"/>
        <v>#DIV/0!</v>
      </c>
      <c r="R98" s="42" t="e">
        <f t="shared" si="33"/>
        <v>#DIV/0!</v>
      </c>
      <c r="S98" s="21" t="e">
        <f t="shared" si="34"/>
        <v>#DIV/0!</v>
      </c>
    </row>
    <row r="99" spans="1:19" ht="15.75" hidden="1" outlineLevel="1">
      <c r="A99" s="1">
        <v>95</v>
      </c>
      <c r="B99" s="87" t="s">
        <v>137</v>
      </c>
      <c r="C99" s="116" t="s">
        <v>6</v>
      </c>
      <c r="D99" s="148">
        <v>30</v>
      </c>
      <c r="E99" s="112"/>
      <c r="F99" s="107">
        <v>30</v>
      </c>
      <c r="G99" s="128"/>
      <c r="H99" s="129"/>
      <c r="I99" s="82" t="e">
        <f t="shared" si="28"/>
        <v>#DIV/0!</v>
      </c>
      <c r="J99" s="21" t="e">
        <f t="shared" si="29"/>
        <v>#DIV/0!</v>
      </c>
      <c r="K99" s="47"/>
      <c r="L99" s="41"/>
      <c r="M99" s="82" t="e">
        <f t="shared" si="30"/>
        <v>#DIV/0!</v>
      </c>
      <c r="N99" s="21" t="e">
        <f t="shared" si="31"/>
        <v>#DIV/0!</v>
      </c>
      <c r="O99" s="41"/>
      <c r="P99" s="41"/>
      <c r="Q99" s="93" t="e">
        <f t="shared" si="32"/>
        <v>#DIV/0!</v>
      </c>
      <c r="R99" s="42" t="e">
        <f t="shared" si="33"/>
        <v>#DIV/0!</v>
      </c>
      <c r="S99" s="21" t="e">
        <f t="shared" si="34"/>
        <v>#DIV/0!</v>
      </c>
    </row>
    <row r="100" spans="1:19" ht="15.75" hidden="1" outlineLevel="1">
      <c r="A100" s="1">
        <v>96</v>
      </c>
      <c r="B100" s="144" t="s">
        <v>138</v>
      </c>
      <c r="C100" s="116" t="s">
        <v>6</v>
      </c>
      <c r="D100" s="149">
        <v>43</v>
      </c>
      <c r="E100" s="111">
        <v>8</v>
      </c>
      <c r="F100" s="107">
        <v>50</v>
      </c>
      <c r="G100" s="128"/>
      <c r="H100" s="129"/>
      <c r="I100" s="82" t="e">
        <f t="shared" si="28"/>
        <v>#DIV/0!</v>
      </c>
      <c r="J100" s="21" t="e">
        <f t="shared" si="29"/>
        <v>#DIV/0!</v>
      </c>
      <c r="K100" s="47"/>
      <c r="L100" s="41"/>
      <c r="M100" s="82" t="e">
        <f t="shared" si="30"/>
        <v>#DIV/0!</v>
      </c>
      <c r="N100" s="21" t="e">
        <f t="shared" si="31"/>
        <v>#DIV/0!</v>
      </c>
      <c r="O100" s="41"/>
      <c r="P100" s="41"/>
      <c r="Q100" s="93" t="e">
        <f t="shared" si="32"/>
        <v>#DIV/0!</v>
      </c>
      <c r="R100" s="42" t="e">
        <f t="shared" si="33"/>
        <v>#DIV/0!</v>
      </c>
      <c r="S100" s="21" t="e">
        <f t="shared" si="34"/>
        <v>#DIV/0!</v>
      </c>
    </row>
    <row r="101" spans="1:19" ht="15.75" hidden="1" outlineLevel="1">
      <c r="A101" s="1">
        <v>97</v>
      </c>
      <c r="B101" s="94" t="s">
        <v>139</v>
      </c>
      <c r="C101" s="116" t="s">
        <v>6</v>
      </c>
      <c r="D101" s="149">
        <v>46</v>
      </c>
      <c r="E101" s="111">
        <v>8</v>
      </c>
      <c r="F101" s="107">
        <v>50</v>
      </c>
      <c r="G101" s="128"/>
      <c r="H101" s="129"/>
      <c r="I101" s="82" t="e">
        <f t="shared" ref="I101:I106" si="35">AVERAGE(G101:H101)</f>
        <v>#DIV/0!</v>
      </c>
      <c r="J101" s="21" t="e">
        <f t="shared" si="29"/>
        <v>#DIV/0!</v>
      </c>
      <c r="K101" s="47"/>
      <c r="L101" s="41"/>
      <c r="M101" s="82" t="e">
        <f t="shared" ref="M101:M102" si="36">((((K101+L101)/COUNT(K101:L101))-J101)+I101)/2</f>
        <v>#DIV/0!</v>
      </c>
      <c r="N101" s="21" t="e">
        <f t="shared" ref="N101:N102" si="37">(200-M101)/2+E101</f>
        <v>#DIV/0!</v>
      </c>
      <c r="O101" s="41"/>
      <c r="P101" s="41"/>
      <c r="Q101" s="93" t="e">
        <f t="shared" ref="Q101:Q102" si="38">((((O101+P101)/COUNT(O101:P101))-N101)+I101+M101)/3</f>
        <v>#DIV/0!</v>
      </c>
      <c r="R101" s="42" t="e">
        <f t="shared" ref="R101:R102" si="39">IF(O101&gt;0,Q101,IF(K101&gt;0,M101,I101))</f>
        <v>#DIV/0!</v>
      </c>
      <c r="S101" s="21" t="e">
        <f t="shared" si="34"/>
        <v>#DIV/0!</v>
      </c>
    </row>
    <row r="102" spans="1:19" ht="15.75" hidden="1" outlineLevel="1">
      <c r="A102" s="1">
        <v>98</v>
      </c>
      <c r="B102" s="130" t="s">
        <v>141</v>
      </c>
      <c r="C102" s="116" t="s">
        <v>6</v>
      </c>
      <c r="D102" s="148">
        <v>26</v>
      </c>
      <c r="E102" s="112"/>
      <c r="F102" s="107">
        <v>26</v>
      </c>
      <c r="G102" s="128"/>
      <c r="H102" s="129"/>
      <c r="I102" s="82" t="e">
        <f t="shared" si="35"/>
        <v>#DIV/0!</v>
      </c>
      <c r="J102" s="21" t="e">
        <f t="shared" si="29"/>
        <v>#DIV/0!</v>
      </c>
      <c r="K102" s="47"/>
      <c r="L102" s="41"/>
      <c r="M102" s="82" t="e">
        <f t="shared" si="36"/>
        <v>#DIV/0!</v>
      </c>
      <c r="N102" s="21" t="e">
        <f t="shared" si="37"/>
        <v>#DIV/0!</v>
      </c>
      <c r="O102" s="41"/>
      <c r="P102" s="41"/>
      <c r="Q102" s="93" t="e">
        <f t="shared" si="38"/>
        <v>#DIV/0!</v>
      </c>
      <c r="R102" s="42" t="e">
        <f t="shared" si="39"/>
        <v>#DIV/0!</v>
      </c>
      <c r="S102" s="21" t="e">
        <f t="shared" si="34"/>
        <v>#DIV/0!</v>
      </c>
    </row>
    <row r="103" spans="1:19" ht="15.75" hidden="1" outlineLevel="1">
      <c r="A103" s="1">
        <v>99</v>
      </c>
      <c r="B103" s="96" t="s">
        <v>50</v>
      </c>
      <c r="C103" s="116" t="s">
        <v>5</v>
      </c>
      <c r="D103" s="149">
        <v>32</v>
      </c>
      <c r="E103" s="111">
        <v>8</v>
      </c>
      <c r="F103" s="107">
        <v>40</v>
      </c>
      <c r="G103" s="128"/>
      <c r="H103" s="129"/>
      <c r="I103" s="82" t="e">
        <f t="shared" si="35"/>
        <v>#DIV/0!</v>
      </c>
      <c r="J103" s="21" t="e">
        <f t="shared" si="29"/>
        <v>#DIV/0!</v>
      </c>
      <c r="K103" s="47"/>
      <c r="L103" s="41"/>
      <c r="M103" s="82" t="e">
        <f t="shared" ref="M103:M105" si="40">((((K103+L103)/COUNT(K103:L103))-J103)+I103)/2</f>
        <v>#DIV/0!</v>
      </c>
      <c r="N103" s="21" t="e">
        <f t="shared" ref="N103:N105" si="41">(200-M103)/2+E103</f>
        <v>#DIV/0!</v>
      </c>
      <c r="O103" s="41"/>
      <c r="P103" s="41"/>
      <c r="Q103" s="93" t="e">
        <f t="shared" ref="Q103:Q105" si="42">((((O103+P103)/COUNT(O103:P103))-N103)+I103+M103)/3</f>
        <v>#DIV/0!</v>
      </c>
      <c r="R103" s="42" t="e">
        <f t="shared" ref="R103:R105" si="43">IF(O103&gt;0,Q103,IF(K103&gt;0,M103,I103))</f>
        <v>#DIV/0!</v>
      </c>
      <c r="S103" s="21" t="e">
        <f t="shared" si="34"/>
        <v>#DIV/0!</v>
      </c>
    </row>
    <row r="104" spans="1:19" ht="15.75" hidden="1" outlineLevel="1">
      <c r="A104" s="1">
        <v>100</v>
      </c>
      <c r="B104" s="99" t="s">
        <v>142</v>
      </c>
      <c r="C104" s="116" t="s">
        <v>77</v>
      </c>
      <c r="D104" s="148">
        <v>13</v>
      </c>
      <c r="E104" s="112"/>
      <c r="F104" s="107">
        <v>13</v>
      </c>
      <c r="G104" s="128"/>
      <c r="H104" s="129"/>
      <c r="I104" s="82" t="e">
        <f t="shared" si="35"/>
        <v>#DIV/0!</v>
      </c>
      <c r="J104" s="21" t="e">
        <f t="shared" si="29"/>
        <v>#DIV/0!</v>
      </c>
      <c r="K104" s="47"/>
      <c r="L104" s="41"/>
      <c r="M104" s="82" t="e">
        <f t="shared" si="40"/>
        <v>#DIV/0!</v>
      </c>
      <c r="N104" s="21" t="e">
        <f t="shared" si="41"/>
        <v>#DIV/0!</v>
      </c>
      <c r="O104" s="41"/>
      <c r="P104" s="41"/>
      <c r="Q104" s="93" t="e">
        <f t="shared" si="42"/>
        <v>#DIV/0!</v>
      </c>
      <c r="R104" s="42" t="e">
        <f t="shared" si="43"/>
        <v>#DIV/0!</v>
      </c>
      <c r="S104" s="21" t="e">
        <f t="shared" si="34"/>
        <v>#DIV/0!</v>
      </c>
    </row>
    <row r="105" spans="1:19" ht="15.75" hidden="1" outlineLevel="1">
      <c r="A105" s="1">
        <v>101</v>
      </c>
      <c r="B105" s="96" t="s">
        <v>145</v>
      </c>
      <c r="C105" s="116" t="s">
        <v>148</v>
      </c>
      <c r="D105" s="149">
        <v>17</v>
      </c>
      <c r="E105" s="111">
        <v>8</v>
      </c>
      <c r="F105" s="107">
        <v>25</v>
      </c>
      <c r="G105" s="128"/>
      <c r="H105" s="129"/>
      <c r="I105" s="82" t="e">
        <f t="shared" si="35"/>
        <v>#DIV/0!</v>
      </c>
      <c r="J105" s="21" t="e">
        <f t="shared" si="29"/>
        <v>#DIV/0!</v>
      </c>
      <c r="K105" s="47"/>
      <c r="L105" s="41"/>
      <c r="M105" s="82" t="e">
        <f t="shared" si="40"/>
        <v>#DIV/0!</v>
      </c>
      <c r="N105" s="21" t="e">
        <f t="shared" si="41"/>
        <v>#DIV/0!</v>
      </c>
      <c r="O105" s="41"/>
      <c r="P105" s="41"/>
      <c r="Q105" s="93" t="e">
        <f t="shared" si="42"/>
        <v>#DIV/0!</v>
      </c>
      <c r="R105" s="42" t="e">
        <f t="shared" si="43"/>
        <v>#DIV/0!</v>
      </c>
      <c r="S105" s="21" t="e">
        <f t="shared" si="34"/>
        <v>#DIV/0!</v>
      </c>
    </row>
    <row r="106" spans="1:19" ht="15.75" hidden="1" outlineLevel="1">
      <c r="A106" s="1">
        <v>102</v>
      </c>
      <c r="B106" s="99" t="s">
        <v>93</v>
      </c>
      <c r="C106" s="116" t="s">
        <v>77</v>
      </c>
      <c r="D106" s="146">
        <v>14</v>
      </c>
      <c r="E106" s="159"/>
      <c r="F106" s="161">
        <v>14</v>
      </c>
      <c r="G106" s="42"/>
      <c r="H106" s="39"/>
      <c r="I106" s="82" t="e">
        <f t="shared" si="35"/>
        <v>#DIV/0!</v>
      </c>
      <c r="J106" s="21" t="e">
        <f t="shared" si="29"/>
        <v>#DIV/0!</v>
      </c>
      <c r="K106" s="47"/>
      <c r="L106" s="41"/>
      <c r="M106" s="82" t="e">
        <f t="shared" ref="M106" si="44">((((K106+L106)/COUNT(K106:L106))-J106)+I106)/2</f>
        <v>#DIV/0!</v>
      </c>
      <c r="N106" s="21" t="e">
        <f t="shared" ref="N106" si="45">(200-M106)/2+E106</f>
        <v>#DIV/0!</v>
      </c>
      <c r="O106" s="41"/>
      <c r="P106" s="41"/>
      <c r="Q106" s="93" t="e">
        <f t="shared" ref="Q106" si="46">((((O106+P106)/COUNT(O106:P106))-N106)+I106+M106)/3</f>
        <v>#DIV/0!</v>
      </c>
      <c r="R106" s="42" t="e">
        <f t="shared" ref="R106" si="47">IF(O106&gt;0,Q106,IF(K106&gt;0,M106,I106))</f>
        <v>#DIV/0!</v>
      </c>
      <c r="S106" s="21" t="e">
        <f t="shared" si="34"/>
        <v>#DIV/0!</v>
      </c>
    </row>
    <row r="107" spans="1:19" ht="42" customHeight="1" collapsed="1">
      <c r="D107" s="155" t="s">
        <v>49</v>
      </c>
      <c r="E107" s="156" t="s">
        <v>51</v>
      </c>
      <c r="J107" s="86"/>
    </row>
    <row r="108" spans="1:19" ht="21" customHeight="1">
      <c r="J108" s="86"/>
    </row>
  </sheetData>
  <sortState ref="B5:S61">
    <sortCondition ref="B5:B61"/>
  </sortState>
  <mergeCells count="16">
    <mergeCell ref="A1:T1"/>
    <mergeCell ref="S3:S4"/>
    <mergeCell ref="A2:Q2"/>
    <mergeCell ref="A3:A4"/>
    <mergeCell ref="B3:B4"/>
    <mergeCell ref="C3:C4"/>
    <mergeCell ref="Q3:Q4"/>
    <mergeCell ref="D3:F3"/>
    <mergeCell ref="G3:H3"/>
    <mergeCell ref="I3:I4"/>
    <mergeCell ref="J3:J4"/>
    <mergeCell ref="K3:L3"/>
    <mergeCell ref="M3:M4"/>
    <mergeCell ref="N3:N4"/>
    <mergeCell ref="O3:P3"/>
    <mergeCell ref="R3:R4"/>
  </mergeCells>
  <conditionalFormatting sqref="M5:M60">
    <cfRule type="cellIs" dxfId="12" priority="12" operator="equal">
      <formula>0</formula>
    </cfRule>
    <cfRule type="cellIs" dxfId="11" priority="11" operator="equal">
      <formula>0</formula>
    </cfRule>
  </conditionalFormatting>
  <conditionalFormatting sqref="N5:N60">
    <cfRule type="cellIs" dxfId="10" priority="10" operator="equal">
      <formula>0</formula>
    </cfRule>
  </conditionalFormatting>
  <conditionalFormatting sqref="Q5">
    <cfRule type="cellIs" dxfId="9" priority="8" operator="equal">
      <formula>0</formula>
    </cfRule>
    <cfRule type="cellIs" dxfId="8" priority="9" operator="equal">
      <formula>0</formula>
    </cfRule>
  </conditionalFormatting>
  <conditionalFormatting sqref="Q6:Q60">
    <cfRule type="cellIs" dxfId="7" priority="6" operator="equal">
      <formula>0</formula>
    </cfRule>
    <cfRule type="cellIs" dxfId="6" priority="7" operator="equal">
      <formula>0</formula>
    </cfRule>
  </conditionalFormatting>
  <conditionalFormatting sqref="M61">
    <cfRule type="cellIs" dxfId="5" priority="4" operator="equal">
      <formula>0</formula>
    </cfRule>
    <cfRule type="cellIs" dxfId="4" priority="5" operator="equal">
      <formula>0</formula>
    </cfRule>
  </conditionalFormatting>
  <conditionalFormatting sqref="N61">
    <cfRule type="cellIs" dxfId="3" priority="3" operator="equal">
      <formula>0</formula>
    </cfRule>
  </conditionalFormatting>
  <conditionalFormatting sqref="Q61">
    <cfRule type="cellIs" dxfId="2" priority="1" operator="equal">
      <formula>0</formula>
    </cfRule>
    <cfRule type="cellIs" dxfId="1" priority="2" operator="equal">
      <formula>0</formula>
    </cfRule>
  </conditionalFormatting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1-й этап</vt:lpstr>
      <vt:lpstr>2й этап</vt:lpstr>
      <vt:lpstr>3й этап</vt:lpstr>
      <vt:lpstr>4й этап</vt:lpstr>
      <vt:lpstr>ТОП 12</vt:lpstr>
      <vt:lpstr>Средний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</cp:lastModifiedBy>
  <cp:lastPrinted>2017-07-30T17:24:50Z</cp:lastPrinted>
  <dcterms:created xsi:type="dcterms:W3CDTF">2014-10-12T17:18:25Z</dcterms:created>
  <dcterms:modified xsi:type="dcterms:W3CDTF">2017-07-31T14:55:17Z</dcterms:modified>
</cp:coreProperties>
</file>